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pennstateoffice365-my.sharepoint.com/personal/dms7933_psu_edu/Documents/Documents/Downloads/"/>
    </mc:Choice>
  </mc:AlternateContent>
  <xr:revisionPtr revIDLastSave="0" documentId="8_{F5FD8B53-C651-44EC-A4B1-B17701667919}" xr6:coauthVersionLast="47" xr6:coauthVersionMax="47" xr10:uidLastSave="{00000000-0000-0000-0000-000000000000}"/>
  <bookViews>
    <workbookView xWindow="-25950" yWindow="1185" windowWidth="21600" windowHeight="11385" xr2:uid="{6688F1F6-834B-4542-8262-314B0C307CC1}"/>
  </bookViews>
  <sheets>
    <sheet name="Rate Sheet" sheetId="1" r:id="rId1"/>
    <sheet name="Total"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5" i="5" l="1"/>
  <c r="B86" i="5"/>
  <c r="J94" i="5"/>
  <c r="I94" i="5"/>
  <c r="H94" i="5"/>
  <c r="K93" i="5"/>
  <c r="K92" i="5"/>
  <c r="K94" i="5" s="1"/>
  <c r="F27" i="5"/>
  <c r="F26" i="5"/>
  <c r="F19" i="5"/>
  <c r="F18" i="5"/>
  <c r="F17" i="5"/>
  <c r="B56" i="5"/>
  <c r="B54" i="5"/>
  <c r="B55" i="5"/>
  <c r="B53" i="5"/>
  <c r="K107" i="5" l="1"/>
  <c r="K106" i="5"/>
  <c r="K105" i="5"/>
  <c r="K100" i="5"/>
  <c r="K99" i="5"/>
  <c r="K98" i="5"/>
  <c r="K87" i="5"/>
  <c r="K86" i="5"/>
  <c r="K85" i="5"/>
  <c r="K79" i="5"/>
  <c r="K80" i="5" s="1"/>
  <c r="K78" i="5"/>
  <c r="K73" i="5"/>
  <c r="K72" i="5"/>
  <c r="K71" i="5"/>
  <c r="K70" i="5"/>
  <c r="K69" i="5"/>
  <c r="K68" i="5"/>
  <c r="K67" i="5"/>
  <c r="K62" i="5"/>
  <c r="K61" i="5"/>
  <c r="F18" i="1"/>
  <c r="G18" i="1" s="1"/>
  <c r="F19" i="1"/>
  <c r="G19" i="1" s="1"/>
  <c r="F20" i="1"/>
  <c r="G20" i="1" s="1"/>
  <c r="F21" i="1"/>
  <c r="G21" i="1" s="1"/>
  <c r="F22" i="1"/>
  <c r="G22" i="1" s="1"/>
  <c r="F23" i="1"/>
  <c r="G23" i="1" s="1"/>
  <c r="F24" i="1"/>
  <c r="G24" i="1" s="1"/>
  <c r="F25" i="1"/>
  <c r="G25" i="1" s="1"/>
  <c r="F26" i="1"/>
  <c r="G26" i="1" s="1"/>
  <c r="F27" i="1"/>
  <c r="G27" i="1" s="1"/>
  <c r="F28" i="1"/>
  <c r="G28" i="1" s="1"/>
  <c r="F29" i="1"/>
  <c r="G29" i="1" s="1"/>
  <c r="F17" i="1"/>
  <c r="G17" i="1" s="1"/>
  <c r="F16" i="1"/>
  <c r="G16" i="1" s="1"/>
  <c r="J108" i="5"/>
  <c r="I108" i="5"/>
  <c r="H108" i="5"/>
  <c r="J101" i="5"/>
  <c r="I101" i="5"/>
  <c r="H101" i="5"/>
  <c r="B87" i="5"/>
  <c r="K101" i="5" l="1"/>
  <c r="K41" i="5"/>
  <c r="K48" i="5"/>
  <c r="K47" i="5"/>
  <c r="K39" i="5"/>
  <c r="K35" i="5"/>
  <c r="K38" i="5"/>
  <c r="K40" i="5"/>
  <c r="K34" i="5"/>
  <c r="K33" i="5"/>
  <c r="K28" i="5"/>
  <c r="K26" i="5"/>
  <c r="K108" i="5"/>
  <c r="J63" i="5"/>
  <c r="I74" i="5"/>
  <c r="J80" i="5"/>
  <c r="I63" i="5"/>
  <c r="J74" i="5"/>
  <c r="I80" i="5"/>
  <c r="H63" i="5"/>
  <c r="H80" i="5"/>
  <c r="H74" i="5"/>
  <c r="K36" i="5" l="1"/>
  <c r="K37" i="5"/>
  <c r="K27" i="5"/>
  <c r="H88" i="5"/>
  <c r="K18" i="5"/>
  <c r="I49" i="5"/>
  <c r="I56" i="5" s="1"/>
  <c r="K63" i="5"/>
  <c r="H49" i="5"/>
  <c r="H56" i="5" s="1"/>
  <c r="H22" i="5"/>
  <c r="H53" i="5" s="1"/>
  <c r="K74" i="5"/>
  <c r="K46" i="5" l="1"/>
  <c r="I29" i="5"/>
  <c r="I54" i="5" s="1"/>
  <c r="I88" i="5"/>
  <c r="H42" i="5"/>
  <c r="H55" i="5" s="1"/>
  <c r="H29" i="5"/>
  <c r="H54" i="5" s="1"/>
  <c r="I22" i="5"/>
  <c r="I53" i="5" s="1"/>
  <c r="K17" i="5"/>
  <c r="H57" i="5" l="1"/>
  <c r="H82" i="5" s="1"/>
  <c r="I42" i="5"/>
  <c r="I55" i="5" s="1"/>
  <c r="J49" i="5"/>
  <c r="J88" i="5"/>
  <c r="K49" i="5"/>
  <c r="K29" i="5"/>
  <c r="K88" i="5"/>
  <c r="K21" i="5"/>
  <c r="J29" i="5"/>
  <c r="J42" i="5"/>
  <c r="J55" i="5" s="1"/>
  <c r="K42" i="5"/>
  <c r="J22" i="5"/>
  <c r="H110" i="5" l="1"/>
  <c r="H112" i="5"/>
  <c r="J53" i="5"/>
  <c r="K53" i="5" s="1"/>
  <c r="J54" i="5"/>
  <c r="K54" i="5" s="1"/>
  <c r="J56" i="5"/>
  <c r="K56" i="5" s="1"/>
  <c r="K55" i="5"/>
  <c r="K19" i="5"/>
  <c r="K20" i="5"/>
  <c r="H114" i="5" l="1"/>
  <c r="K22" i="5"/>
  <c r="J57" i="5"/>
  <c r="J82" i="5" s="1"/>
  <c r="I57" i="5"/>
  <c r="I82" i="5" s="1"/>
  <c r="I110" i="5" l="1"/>
  <c r="I112" i="5"/>
  <c r="J110" i="5"/>
  <c r="J112" i="5"/>
  <c r="I114" i="5"/>
  <c r="K57" i="5"/>
  <c r="J114" i="5"/>
  <c r="K82" i="5"/>
  <c r="K112" i="5" l="1"/>
  <c r="K114" i="5"/>
  <c r="K1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Wondoloski, Alicia A</author>
    <author>tc={A3C3E656-F580-45B2-B181-9C94E1635463}</author>
    <author>tc={8259B7C8-2AAF-4578-A7D7-F7C44AC4875C}</author>
    <author>tc={1466B69F-760E-45E6-A43C-0EB7A28666DD}</author>
    <author>tc={2E13D20A-2C0F-4790-BDE5-32E04036B6BC}</author>
    <author>tc={73608AB7-4DC3-404A-96C5-FB5520979538}</author>
  </authors>
  <commentList>
    <comment ref="A24" authorId="0" shapeId="0" xr:uid="{F6232BC1-A92E-498B-9859-314B7ED3FD28}">
      <text>
        <r>
          <rPr>
            <b/>
            <sz val="10"/>
            <color rgb="FF000000"/>
            <rFont val="Tahoma"/>
            <family val="2"/>
          </rPr>
          <t>Wondoloski, Alicia A:</t>
        </r>
        <r>
          <rPr>
            <sz val="10"/>
            <color rgb="FF000000"/>
            <rFont val="Tahoma"/>
            <family val="2"/>
          </rPr>
          <t xml:space="preserve">
</t>
        </r>
        <r>
          <rPr>
            <sz val="10"/>
            <color rgb="FF000000"/>
            <rFont val="Tahoma"/>
            <family val="2"/>
          </rPr>
          <t>Stipend Rate depends on grade level, how many semesters.</t>
        </r>
      </text>
    </comment>
    <comment ref="E32" authorId="1" shapeId="0" xr:uid="{A3C3E656-F580-45B2-B181-9C94E1635463}">
      <text>
        <t xml:space="preserve">[Threaded comment]
Your version of Excel allows you to read this threaded comment; however, any edits to it will get removed if the file is opened in a newer version of Excel. Learn more: https://go.microsoft.com/fwlink/?linkid=870924
Comment:
    Pull Rate from Rate Sheet
</t>
      </text>
    </comment>
    <comment ref="A44" authorId="0" shapeId="0" xr:uid="{43EE2410-0C62-41A5-862B-F2CCC6F8434B}">
      <text>
        <r>
          <rPr>
            <b/>
            <sz val="10"/>
            <color rgb="FF000000"/>
            <rFont val="Tahoma"/>
            <family val="2"/>
          </rPr>
          <t>Wondoloski, Alicia A:</t>
        </r>
        <r>
          <rPr>
            <sz val="10"/>
            <color rgb="FF000000"/>
            <rFont val="Tahoma"/>
            <family val="2"/>
          </rPr>
          <t xml:space="preserve">
</t>
        </r>
        <r>
          <rPr>
            <sz val="10"/>
            <color rgb="FF000000"/>
            <rFont val="Tahoma"/>
            <family val="2"/>
          </rPr>
          <t>Stipend Rate depends on grade level, how many semesters.</t>
        </r>
      </text>
    </comment>
    <comment ref="C45" authorId="2" shapeId="0" xr:uid="{8259B7C8-2AAF-4578-A7D7-F7C44AC4875C}">
      <text>
        <t>[Threaded comment]
Your version of Excel allows you to read this threaded comment; however, any edits to it will get removed if the file is opened in a newer version of Excel. Learn more: https://go.microsoft.com/fwlink/?linkid=870924
Comment:
    Pull rate from rate sheet</t>
      </text>
    </comment>
    <comment ref="B52" authorId="3" shapeId="0" xr:uid="{1466B69F-760E-45E6-A43C-0EB7A28666DD}">
      <text>
        <t xml:space="preserve">[Threaded comment]
Your version of Excel allows you to read this threaded comment; however, any edits to it will get removed if the file is opened in a newer version of Excel. Learn more: https://go.microsoft.com/fwlink/?linkid=870924
Comment:
    Pull Rate from Rate Sheet
</t>
      </text>
    </comment>
    <comment ref="E84" authorId="4" shapeId="0" xr:uid="{2E13D20A-2C0F-4790-BDE5-32E04036B6BC}">
      <text>
        <t>[Threaded comment]
Your version of Excel allows you to read this threaded comment; however, any edits to it will get removed if the file is opened in a newer version of Excel. Learn more: https://go.microsoft.com/fwlink/?linkid=870924
Comment:
    Pull Rate from Rate Sheet</t>
      </text>
    </comment>
    <comment ref="F84" authorId="5" shapeId="0" xr:uid="{73608AB7-4DC3-404A-96C5-FB5520979538}">
      <text>
        <t>[Threaded comment]
Your version of Excel allows you to read this threaded comment; however, any edits to it will get removed if the file is opened in a newer version of Excel. Learn more: https://go.microsoft.com/fwlink/?linkid=870924
Comment:
    Pull Rate from Rate Sheet</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<sst xmlns="http://schemas.openxmlformats.org/spreadsheetml/2006/main" count="134" uniqueCount="108">
  <si>
    <t>Category</t>
  </si>
  <si>
    <t>Rate</t>
  </si>
  <si>
    <t>Notes</t>
  </si>
  <si>
    <t>Key personnel</t>
  </si>
  <si>
    <t>Graduate Assistantship</t>
  </si>
  <si>
    <t>Grad Wages</t>
  </si>
  <si>
    <t>Student Wages</t>
  </si>
  <si>
    <t>Postdoc</t>
  </si>
  <si>
    <t>Grade</t>
  </si>
  <si>
    <t>Two Semester Appointments</t>
  </si>
  <si>
    <t>One Semester Appointment</t>
  </si>
  <si>
    <t>Summer Session 2024</t>
  </si>
  <si>
    <t>Provisional</t>
  </si>
  <si>
    <t>On Campus</t>
  </si>
  <si>
    <t>Off Campus</t>
  </si>
  <si>
    <t>Column1</t>
  </si>
  <si>
    <t>Deinitions</t>
  </si>
  <si>
    <t>Research</t>
  </si>
  <si>
    <t xml:space="preserve">Defined as activities that include the inquiry, experiment, or investigation to increase scholarly understanding of the involved discipline. Research activities may include laboratory research, laboratory support, survey research, equipment, research training, research dissemination and technology transfer. Activities may also include conferences for the development and exchange of research information, development of new educational methods, or evaluation of State and Federal programs. </t>
  </si>
  <si>
    <t>Other Sponsored Activities</t>
  </si>
  <si>
    <r>
      <t xml:space="preserve">The OSA rate may only be used for sponsored awards where the performance of work </t>
    </r>
    <r>
      <rPr>
        <b/>
        <sz val="11"/>
        <color rgb="FF000000"/>
        <rFont val="Calibri"/>
        <family val="2"/>
        <scheme val="minor"/>
      </rPr>
      <t>cannot be classified as instruction or organized research (including research training)</t>
    </r>
    <r>
      <rPr>
        <sz val="11"/>
        <color rgb="FF000000"/>
        <rFont val="Calibri"/>
        <family val="2"/>
        <scheme val="minor"/>
      </rPr>
      <t>. As a result, Penn State expects the use of the OSA rate to be relatively rare compared to the instruction and research rates.</t>
    </r>
  </si>
  <si>
    <t>Annual Stipend</t>
  </si>
  <si>
    <t>Monthly Stipend</t>
  </si>
  <si>
    <t>7 or more</t>
  </si>
  <si>
    <t>Academic Year</t>
  </si>
  <si>
    <t>Per Semester</t>
  </si>
  <si>
    <t>Grad</t>
  </si>
  <si>
    <t>Budget Details</t>
  </si>
  <si>
    <t>Sponsor</t>
  </si>
  <si>
    <t>Please delete unnecessary columns. For example, if budget is for one year, please delete Yrs 2-5.</t>
  </si>
  <si>
    <t>Proposal Title</t>
  </si>
  <si>
    <t>Is Penn State the Lead?</t>
  </si>
  <si>
    <t>If not, who is the lead?</t>
  </si>
  <si>
    <t>Max Request Amount</t>
  </si>
  <si>
    <t>Is this a supplement to an existing award?</t>
  </si>
  <si>
    <t>If yes, what is the OSP# of the award?</t>
  </si>
  <si>
    <t>Budgeting and Reporting periods</t>
  </si>
  <si>
    <t>Anticipated Start Date</t>
  </si>
  <si>
    <t>Anticipated End Date</t>
  </si>
  <si>
    <t>Project Duration (months)</t>
  </si>
  <si>
    <t>Year 1</t>
  </si>
  <si>
    <t>Year 2</t>
  </si>
  <si>
    <t>Year 3</t>
  </si>
  <si>
    <t>Totals</t>
  </si>
  <si>
    <t>Senior Personnel</t>
  </si>
  <si>
    <t>Name, Role</t>
  </si>
  <si>
    <t>Course Release (Y/N)</t>
  </si>
  <si>
    <t>Current Salary</t>
  </si>
  <si>
    <t>Monthly Salary</t>
  </si>
  <si>
    <t>Graduate Assistantship/Ph.D Assistant</t>
  </si>
  <si>
    <t>Name (if known)</t>
  </si>
  <si>
    <t>Grade level</t>
  </si>
  <si>
    <t>TBD</t>
  </si>
  <si>
    <t>?</t>
  </si>
  <si>
    <t>Please enter Stipend rate from table listed on Rate Sheet for the appropriate grade level.</t>
  </si>
  <si>
    <t>Please note that this budget category refers to graduate assistantships (stipend+tuition). Please enter wages under the Student Wage category.</t>
  </si>
  <si>
    <t>Hourly Wage</t>
  </si>
  <si>
    <t># of hours</t>
  </si>
  <si>
    <t>Grad Student Sum (Gr ?)</t>
  </si>
  <si>
    <t>Grad Assistantship summer funding-based on rate sheet</t>
  </si>
  <si>
    <t>Summer Grad Wage Assistant</t>
  </si>
  <si>
    <t>Grad wage assistants are budgeted at $16-$18 an hour.</t>
  </si>
  <si>
    <t>Undergrad</t>
  </si>
  <si>
    <t>Undergrad assistants are budgeted range of $14-$18/hour for max of 320 hrs sum and 960 hrs acad</t>
  </si>
  <si>
    <t>Post Doc Scholar</t>
  </si>
  <si>
    <t>Experience in Yrs</t>
  </si>
  <si>
    <t>Fringe</t>
  </si>
  <si>
    <t>Current Rate</t>
  </si>
  <si>
    <t>Cat 1</t>
  </si>
  <si>
    <t>Cat 2</t>
  </si>
  <si>
    <t>Cat 3</t>
  </si>
  <si>
    <t>Cat 5</t>
  </si>
  <si>
    <t>Travel</t>
  </si>
  <si>
    <t>Item</t>
  </si>
  <si>
    <t>Location</t>
  </si>
  <si>
    <t># of days</t>
  </si>
  <si>
    <t>Domestic Travel</t>
  </si>
  <si>
    <t>International Travel</t>
  </si>
  <si>
    <t>Other Direct Costs</t>
  </si>
  <si>
    <t xml:space="preserve">Item </t>
  </si>
  <si>
    <t>Supplies and Materials</t>
  </si>
  <si>
    <t>Purchased Services (Ie ISRA)</t>
  </si>
  <si>
    <t>Penn State Facilities (ie ICDS)</t>
  </si>
  <si>
    <t>Incentives</t>
  </si>
  <si>
    <t>Consultants</t>
  </si>
  <si>
    <t>Software</t>
  </si>
  <si>
    <t>Publications</t>
  </si>
  <si>
    <t>Subawards/Subcontracts &lt;= $25,000</t>
  </si>
  <si>
    <t>Name of Institution</t>
  </si>
  <si>
    <t>MTDC</t>
  </si>
  <si>
    <t>Tuition</t>
  </si>
  <si>
    <t>Tuition is currently budgeted at $20,780. Number will be updated upon generation of SIMS budget.</t>
  </si>
  <si>
    <t>Subawards/Subcontracts &gt; $25,000</t>
  </si>
  <si>
    <t>Capital Equipment ($5,000 or more)</t>
  </si>
  <si>
    <t>Participant Support</t>
  </si>
  <si>
    <t># of people</t>
  </si>
  <si>
    <t>TDC</t>
  </si>
  <si>
    <t>Administrative/F&amp;A</t>
  </si>
  <si>
    <t>Total Request</t>
  </si>
  <si>
    <t>Instruction</t>
  </si>
  <si>
    <t>Defined as activities that involve technical or utilization of continuing education programs for either credit or non-credit regardless if the project is on-campus or off-campus. Activities may include the use of facilities or personnel to support conferences or workshops to disseminate information.</t>
  </si>
  <si>
    <t>Tuition Rates Fall 2024</t>
  </si>
  <si>
    <t>Postdoctoral Appoints 2024/2025</t>
  </si>
  <si>
    <t>2024-2025 F&amp;A Rates</t>
  </si>
  <si>
    <t>Graduate Stipend table - Half-Time 2024/2025</t>
  </si>
  <si>
    <t>2024-2025 Fringe Rates</t>
  </si>
  <si>
    <t>2024-2025 Rate Information</t>
  </si>
  <si>
    <t>58.4% ( current Research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</si>
</sst>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2"/>
      <color theme="1"/>
      <name val="Calibri"/>
      <family val="2"/>
      <scheme val="minor"/>
    </font>
    <font>
      <b/>
      <sz val="12"/>
      <color theme="1"/>
      <name val="Calibri"/>
      <family val="2"/>
      <scheme val="minor"/>
    </font>
    <font>
      <sz val="12"/>
      <color theme="0"/>
      <name val="Calibri"/>
      <family val="2"/>
      <scheme val="minor"/>
    </font>
    <font>
      <sz val="10"/>
      <color rgb="FF000000"/>
      <name val="Tahoma"/>
      <family val="2"/>
    </font>
    <font>
      <b/>
      <sz val="10"/>
      <color rgb="FF000000"/>
      <name val="Tahoma"/>
      <family val="2"/>
    </font>
    <font>
      <sz val="20"/>
      <color theme="1"/>
      <name val="Calibri"/>
      <family val="2"/>
      <scheme val="minor"/>
    </font>
    <font>
      <sz val="12"/>
      <color theme="1"/>
      <name val="Times New Roman"/>
      <family val="1"/>
    </font>
    <font>
      <sz val="11"/>
      <color rgb="FF000000"/>
      <name val="Calibri"/>
      <family val="2"/>
      <scheme val="minor"/>
    </font>
    <font>
      <b/>
      <sz val="11"/>
      <color rgb="FF000000"/>
      <name val="Calibri"/>
      <family val="2"/>
      <scheme val="minor"/>
    </font>
    <font>
      <sz val="20"/>
      <color theme="0"/>
      <name val="Calibri"/>
      <family val="2"/>
      <scheme val="minor"/>
    </font>
    <font>
      <i/>
      <sz val="12"/>
      <color theme="1"/>
      <name val="Calibri"/>
      <family val="2"/>
      <scheme val="minor"/>
    </font>
    <font>
      <sz val="12"/>
      <color rgb="FFFF0000"/>
      <name val="Calibri"/>
      <family val="2"/>
      <scheme val="minor"/>
    </font>
    <font>
      <i/>
      <sz val="12"/>
      <color theme="0"/>
      <name val="Calibri"/>
      <family val="2"/>
      <scheme val="minor"/>
    </font>
  </fonts>
  <fills count="7">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8" tint="0.39997558519241921"/>
        <bgColor indexed="64"/>
      </patternFill>
    </fill>
  </fills>
  <borders count="19">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s>
  <cellStyleXfs count="1">
    <xf numFmtId="0" fontId="0" fillId="0" borderId="0"/>
  </cellStyleXfs>
  <cellXfs count="98">
    <xf numFmtId="0" fontId="0" fillId="0" borderId="0" xfId="0"/>
    <xf numFmtId="0" fontId="0" fillId="0" borderId="0" xfId="0" applyAlignment="1">
      <alignment wrapText="1"/>
    </xf>
    <xf numFmtId="10" fontId="0" fillId="0" borderId="0" xfId="0" applyNumberFormat="1"/>
    <xf numFmtId="9" fontId="0" fillId="0" borderId="0" xfId="0" applyNumberFormat="1"/>
    <xf numFmtId="0" fontId="6" fillId="0" borderId="0" xfId="0" applyFont="1" applyAlignment="1">
      <alignment vertical="center" wrapText="1"/>
    </xf>
    <xf numFmtId="0" fontId="10" fillId="0" borderId="0" xfId="0" applyFont="1" applyAlignment="1">
      <alignment horizontal="left"/>
    </xf>
    <xf numFmtId="0" fontId="10" fillId="0" borderId="0" xfId="0" applyFont="1"/>
    <xf numFmtId="0" fontId="5" fillId="0" borderId="0" xfId="0" applyFont="1" applyAlignment="1">
      <alignment horizontal="left"/>
    </xf>
    <xf numFmtId="0" fontId="1" fillId="0" borderId="0" xfId="0" applyFont="1"/>
    <xf numFmtId="0" fontId="5" fillId="0" borderId="0" xfId="0" applyFont="1"/>
    <xf numFmtId="0" fontId="0" fillId="0" borderId="0" xfId="0" applyAlignment="1">
      <alignment horizontal="left"/>
    </xf>
    <xf numFmtId="0" fontId="0" fillId="0" borderId="0" xfId="0" applyAlignment="1">
      <alignment horizontal="center"/>
    </xf>
    <xf numFmtId="0" fontId="0" fillId="0" borderId="1" xfId="0" applyBorder="1"/>
    <xf numFmtId="0" fontId="0" fillId="0" borderId="7" xfId="0" applyBorder="1"/>
    <xf numFmtId="0" fontId="0" fillId="0" borderId="7" xfId="0" applyBorder="1" applyAlignment="1">
      <alignment horizontal="center"/>
    </xf>
    <xf numFmtId="10" fontId="0" fillId="0" borderId="7" xfId="0" applyNumberFormat="1" applyBorder="1"/>
    <xf numFmtId="0" fontId="0" fillId="0" borderId="2" xfId="0" applyBorder="1"/>
    <xf numFmtId="0" fontId="0" fillId="0" borderId="9" xfId="0" applyBorder="1"/>
    <xf numFmtId="0" fontId="5" fillId="0" borderId="1" xfId="0" applyFont="1" applyBorder="1"/>
    <xf numFmtId="0" fontId="0" fillId="0" borderId="5" xfId="0" applyBorder="1"/>
    <xf numFmtId="0" fontId="2" fillId="2" borderId="0" xfId="0" applyFont="1" applyFill="1" applyAlignment="1">
      <alignment horizontal="center"/>
    </xf>
    <xf numFmtId="37" fontId="5" fillId="0" borderId="0" xfId="0" applyNumberFormat="1" applyFont="1"/>
    <xf numFmtId="37" fontId="0" fillId="0" borderId="0" xfId="0" applyNumberFormat="1" applyAlignment="1">
      <alignment horizontal="left"/>
    </xf>
    <xf numFmtId="37" fontId="0" fillId="0" borderId="0" xfId="0" applyNumberFormat="1" applyAlignment="1">
      <alignment horizontal="center"/>
    </xf>
    <xf numFmtId="37" fontId="10" fillId="0" borderId="0" xfId="0" applyNumberFormat="1" applyFont="1"/>
    <xf numFmtId="37" fontId="0" fillId="0" borderId="0" xfId="0" applyNumberFormat="1"/>
    <xf numFmtId="37" fontId="10" fillId="0" borderId="0" xfId="0" applyNumberFormat="1" applyFont="1" applyAlignment="1">
      <alignment horizontal="left"/>
    </xf>
    <xf numFmtId="37" fontId="0" fillId="0" borderId="1" xfId="0" applyNumberFormat="1" applyBorder="1" applyAlignment="1">
      <alignment horizontal="center"/>
    </xf>
    <xf numFmtId="37" fontId="1" fillId="0" borderId="0" xfId="0" applyNumberFormat="1" applyFont="1"/>
    <xf numFmtId="37" fontId="1" fillId="0" borderId="9" xfId="0" applyNumberFormat="1" applyFont="1" applyBorder="1"/>
    <xf numFmtId="37" fontId="0" fillId="0" borderId="9" xfId="0" applyNumberFormat="1" applyBorder="1"/>
    <xf numFmtId="37" fontId="0" fillId="0" borderId="1" xfId="0" applyNumberFormat="1" applyBorder="1"/>
    <xf numFmtId="164" fontId="0" fillId="0" borderId="7" xfId="0" applyNumberFormat="1" applyBorder="1"/>
    <xf numFmtId="0" fontId="0" fillId="0" borderId="13" xfId="0" applyBorder="1" applyAlignment="1">
      <alignment horizontal="left" vertical="top"/>
    </xf>
    <xf numFmtId="0" fontId="0" fillId="0" borderId="14" xfId="0" applyBorder="1" applyAlignment="1">
      <alignment horizontal="left" vertical="top"/>
    </xf>
    <xf numFmtId="0" fontId="0" fillId="0" borderId="0" xfId="0" applyAlignment="1">
      <alignment vertical="top" wrapText="1"/>
    </xf>
    <xf numFmtId="0" fontId="0" fillId="0" borderId="0" xfId="0" applyAlignment="1">
      <alignment horizontal="left" vertical="top"/>
    </xf>
    <xf numFmtId="0" fontId="10" fillId="3" borderId="0" xfId="0" applyFont="1" applyFill="1" applyAlignment="1">
      <alignment horizontal="left"/>
    </xf>
    <xf numFmtId="37" fontId="5" fillId="0" borderId="1" xfId="0" applyNumberFormat="1" applyFont="1" applyBorder="1"/>
    <xf numFmtId="37" fontId="0" fillId="0" borderId="5" xfId="0" applyNumberFormat="1" applyBorder="1"/>
    <xf numFmtId="37" fontId="1" fillId="0" borderId="0" xfId="0" applyNumberFormat="1" applyFont="1" applyAlignment="1">
      <alignment horizontal="center"/>
    </xf>
    <xf numFmtId="37" fontId="1" fillId="4" borderId="11" xfId="0" applyNumberFormat="1" applyFont="1" applyFill="1" applyBorder="1"/>
    <xf numFmtId="37" fontId="1" fillId="5" borderId="4" xfId="0" applyNumberFormat="1" applyFont="1" applyFill="1" applyBorder="1"/>
    <xf numFmtId="37" fontId="1" fillId="5" borderId="17" xfId="0" applyNumberFormat="1" applyFont="1" applyFill="1" applyBorder="1"/>
    <xf numFmtId="37" fontId="1" fillId="6" borderId="7" xfId="0" applyNumberFormat="1" applyFont="1" applyFill="1" applyBorder="1"/>
    <xf numFmtId="37" fontId="1" fillId="5" borderId="7" xfId="0" applyNumberFormat="1" applyFont="1" applyFill="1" applyBorder="1"/>
    <xf numFmtId="37" fontId="0" fillId="5" borderId="7" xfId="0" applyNumberFormat="1" applyFill="1" applyBorder="1"/>
    <xf numFmtId="37" fontId="0" fillId="5" borderId="8" xfId="0" applyNumberFormat="1" applyFill="1" applyBorder="1"/>
    <xf numFmtId="39" fontId="0" fillId="0" borderId="0" xfId="0" applyNumberFormat="1"/>
    <xf numFmtId="39" fontId="2" fillId="0" borderId="0" xfId="0" applyNumberFormat="1" applyFont="1"/>
    <xf numFmtId="0" fontId="2" fillId="0" borderId="0" xfId="0" applyFont="1"/>
    <xf numFmtId="37" fontId="1" fillId="5" borderId="0" xfId="0" applyNumberFormat="1" applyFont="1" applyFill="1"/>
    <xf numFmtId="39" fontId="11" fillId="0" borderId="0" xfId="0" applyNumberFormat="1" applyFont="1"/>
    <xf numFmtId="0" fontId="11" fillId="0" borderId="0" xfId="0" applyFont="1"/>
    <xf numFmtId="0" fontId="12" fillId="0" borderId="0" xfId="0" applyFont="1" applyAlignment="1">
      <alignment vertical="top" wrapText="1"/>
    </xf>
    <xf numFmtId="0" fontId="2" fillId="2" borderId="0" xfId="0" applyFont="1" applyFill="1" applyAlignment="1">
      <alignment horizontal="center"/>
    </xf>
    <xf numFmtId="0" fontId="9" fillId="2" borderId="0" xfId="0" applyFont="1" applyFill="1" applyAlignment="1">
      <alignment horizontal="center"/>
    </xf>
    <xf numFmtId="0" fontId="0" fillId="0" borderId="0" xfId="0" applyAlignment="1">
      <alignment horizontal="center"/>
    </xf>
    <xf numFmtId="0" fontId="0" fillId="0" borderId="12"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13" xfId="0" applyBorder="1" applyAlignment="1">
      <alignment horizontal="center" vertical="top" wrapText="1"/>
    </xf>
    <xf numFmtId="0" fontId="0" fillId="0" borderId="0" xfId="0"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 xfId="0" applyBorder="1" applyAlignment="1">
      <alignment horizontal="center" vertical="top" wrapText="1"/>
    </xf>
    <xf numFmtId="0" fontId="0" fillId="0" borderId="16" xfId="0" applyBorder="1" applyAlignment="1">
      <alignment horizontal="center" vertical="top" wrapText="1"/>
    </xf>
    <xf numFmtId="0" fontId="0" fillId="0" borderId="5" xfId="0" applyBorder="1" applyAlignment="1">
      <alignment horizontal="center"/>
    </xf>
    <xf numFmtId="37" fontId="1" fillId="0" borderId="0" xfId="0" applyNumberFormat="1" applyFont="1" applyAlignment="1">
      <alignment horizontal="center" vertical="top"/>
    </xf>
    <xf numFmtId="37" fontId="0" fillId="0" borderId="2" xfId="0" applyNumberFormat="1" applyBorder="1" applyAlignment="1">
      <alignment horizontal="center"/>
    </xf>
    <xf numFmtId="37" fontId="0" fillId="0" borderId="1" xfId="0" applyNumberFormat="1" applyBorder="1" applyAlignment="1">
      <alignment horizontal="center"/>
    </xf>
    <xf numFmtId="0" fontId="0" fillId="0" borderId="10"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center"/>
    </xf>
    <xf numFmtId="37" fontId="1" fillId="5" borderId="18" xfId="0" applyNumberFormat="1" applyFont="1" applyFill="1" applyBorder="1" applyAlignment="1">
      <alignment horizontal="center" vertical="top"/>
    </xf>
    <xf numFmtId="37" fontId="1" fillId="5" borderId="4" xfId="0" applyNumberFormat="1" applyFont="1" applyFill="1" applyBorder="1" applyAlignment="1">
      <alignment horizontal="center" vertical="top"/>
    </xf>
    <xf numFmtId="0" fontId="5" fillId="0" borderId="0" xfId="0" applyFont="1" applyAlignment="1">
      <alignment horizontal="center"/>
    </xf>
    <xf numFmtId="0" fontId="1" fillId="0" borderId="0" xfId="0" applyFont="1" applyAlignment="1">
      <alignment horizontal="center"/>
    </xf>
    <xf numFmtId="0" fontId="0" fillId="0" borderId="12"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5" xfId="0" applyBorder="1" applyAlignment="1">
      <alignment horizontal="left" vertical="top" wrapText="1"/>
    </xf>
    <xf numFmtId="0" fontId="0" fillId="0" borderId="1" xfId="0" applyBorder="1" applyAlignment="1">
      <alignment horizontal="left" vertical="top" wrapText="1"/>
    </xf>
    <xf numFmtId="0" fontId="0" fillId="0" borderId="16" xfId="0" applyBorder="1" applyAlignment="1">
      <alignment horizontal="left" vertical="top" wrapText="1"/>
    </xf>
    <xf numFmtId="0" fontId="1" fillId="0" borderId="2" xfId="0" applyFont="1" applyBorder="1" applyAlignment="1">
      <alignment horizontal="center"/>
    </xf>
    <xf numFmtId="0" fontId="1" fillId="0" borderId="3" xfId="0" applyFont="1" applyBorder="1" applyAlignment="1">
      <alignment horizontal="center"/>
    </xf>
    <xf numFmtId="0" fontId="0" fillId="0" borderId="7" xfId="0" applyBorder="1" applyAlignment="1">
      <alignment horizontal="left"/>
    </xf>
    <xf numFmtId="0" fontId="0" fillId="0" borderId="7" xfId="0" applyBorder="1" applyAlignment="1">
      <alignment horizontal="center"/>
    </xf>
    <xf numFmtId="0" fontId="0" fillId="0" borderId="10"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 xfId="0" applyBorder="1" applyAlignment="1">
      <alignment horizontal="center"/>
    </xf>
    <xf numFmtId="0" fontId="0" fillId="0" borderId="10" xfId="0" applyBorder="1" applyAlignment="1">
      <alignment horizontal="center"/>
    </xf>
    <xf numFmtId="0" fontId="0" fillId="0" borderId="6" xfId="0" applyBorder="1" applyAlignment="1">
      <alignment horizontal="center"/>
    </xf>
    <xf numFmtId="0" fontId="1" fillId="0" borderId="7" xfId="0" applyFont="1" applyBorder="1" applyAlignment="1">
      <alignment horizontal="center"/>
    </xf>
    <xf numFmtId="0" fontId="1" fillId="4" borderId="11" xfId="0" applyFont="1" applyFill="1" applyBorder="1" applyAlignment="1">
      <alignment horizontal="center"/>
    </xf>
    <xf numFmtId="0" fontId="0" fillId="0" borderId="3" xfId="0" applyBorder="1" applyAlignment="1">
      <alignment horizontal="center"/>
    </xf>
  </cellXfs>
  <cellStyles count="1">
    <cellStyle name="Normal" xfId="0" builtinId="0"/>
  </cellStyles>
  <dxfs count="6">
    <dxf>
      <numFmt numFmtId="7" formatCode="#,##0.00_);\(#,##0.00\)"/>
    </dxf>
    <dxf>
      <numFmt numFmtId="7" formatCode="#,##0.00_);\(#,##0.00\)"/>
    </dxf>
    <dxf>
      <numFmt numFmtId="7" formatCode="#,##0.00_);\(#,##0.00\)"/>
    </dxf>
    <dxf>
      <numFmt numFmtId="13" formatCode="0%"/>
    </dxf>
    <dxf>
      <numFmt numFmtId="13" formatCode="0%"/>
    </dxf>
    <dxf>
      <numFmt numFmtId="14"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1.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17/10/relationships/person" Target="persons/person.xml"/><Relationship Id="rId5" Type="http://schemas.openxmlformats.org/officeDocument/2006/relationships/sharedStrings" Target="sharedStrings.xml"/><Relationship Id="rId15" Type="http://schemas.openxmlformats.org/officeDocument/2006/relationships/customXml" Target="../customXml/item3.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okalczuk, Debra M" id="{519E0300-FA76-4162-A29D-31DFFD6CEC34}" userId="S::dms7933@psu.edu::bb1ad74b-7c9b-49d1-945b-6673e273f276"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6F93915-9714-9B48-A18C-F6BA1F4321DE}" name="Table3" displayName="Table3" ref="A6:C11" totalsRowShown="0">
  <autoFilter ref="A6:C11" xr:uid="{268A302D-1930-5A40-8263-85AA156ECC00}"/>
  <tableColumns count="3">
    <tableColumn id="1" xr3:uid="{24CA765D-32F9-1D42-99D5-A215DCD063E4}" name="Category"/>
    <tableColumn id="2" xr3:uid="{85970602-384F-E649-ABB1-BB600EC031BE}" name="Rate" dataDxfId="5"/>
    <tableColumn id="3" xr3:uid="{155E2560-B5AF-0346-B84A-3696EB955D7A}" name="Note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1F51D9A-BC03-8044-A9C8-E9E44C1A4806}" name="Table4" displayName="Table4" ref="A35:E38" totalsRowShown="0">
  <autoFilter ref="A35:E38" xr:uid="{EC388222-4073-494F-90B0-1E118768D134}"/>
  <tableColumns count="5">
    <tableColumn id="1" xr3:uid="{D098819F-D9F1-6B4E-A311-AB6A4E571BB1}" name="Provisional"/>
    <tableColumn id="2" xr3:uid="{556D7EB5-A66A-2D4D-95BD-6C3AA1B06E36}" name="On Campus"/>
    <tableColumn id="3" xr3:uid="{99C7F981-9CE0-C04B-950B-F0F39E042617}" name="Off Campus" dataDxfId="4"/>
    <tableColumn id="5" xr3:uid="{DF92A3A1-5B7D-420B-AE95-E2377814D774}" name="Column1" dataDxfId="3"/>
    <tableColumn id="4" xr3:uid="{40B04EC9-84CA-A241-9B06-D9DC4E21098C}" name="Deinition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D4E63E8-B9DF-DB46-B9A4-B09B6F3ED912}" name="Table1" displayName="Table1" ref="A15:D30" totalsRowShown="0">
  <autoFilter ref="A15:D30" xr:uid="{0D4E63E8-B9DF-DB46-B9A4-B09B6F3ED912}"/>
  <tableColumns count="4">
    <tableColumn id="1" xr3:uid="{AE646D37-6FB0-6847-8B10-641DFB3CA516}" name="Grade"/>
    <tableColumn id="2" xr3:uid="{205B9DEF-7FBA-5242-825E-078A9568F637}" name="Two Semester Appointments" dataDxfId="2"/>
    <tableColumn id="3" xr3:uid="{4A9AFF17-4BC0-1047-BBF7-3BB97013C566}" name="One Semester Appointment" dataDxfId="1"/>
    <tableColumn id="4" xr3:uid="{520B474B-25CC-415C-826E-E27FF410C130}" name="Summer Session 2024"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2" dT="2024-01-29T20:54:15.28" personId="{519E0300-FA76-4162-A29D-31DFFD6CEC34}" id="{A3C3E656-F580-45B2-B181-9C94E1635463}">
    <text xml:space="preserve">Pull Rate from Rate Sheet
</text>
  </threadedComment>
  <threadedComment ref="C45" dT="2024-01-29T20:54:30.14" personId="{519E0300-FA76-4162-A29D-31DFFD6CEC34}" id="{8259B7C8-2AAF-4578-A7D7-F7C44AC4875C}">
    <text>Pull rate from rate sheet</text>
  </threadedComment>
  <threadedComment ref="B52" dT="2024-01-29T20:54:55.72" personId="{519E0300-FA76-4162-A29D-31DFFD6CEC34}" id="{1466B69F-760E-45E6-A43C-0EB7A28666DD}">
    <text xml:space="preserve">Pull Rate from Rate Sheet
</text>
  </threadedComment>
  <threadedComment ref="E84" dT="2024-01-29T20:52:41.51" personId="{519E0300-FA76-4162-A29D-31DFFD6CEC34}" id="{2E13D20A-2C0F-4790-BDE5-32E04036B6BC}">
    <text>Pull Rate from Rate Sheet</text>
  </threadedComment>
  <threadedComment ref="F84" dT="2024-01-29T20:52:41.51" personId="{519E0300-FA76-4162-A29D-31DFFD6CEC34}" id="{73608AB7-4DC3-404A-96C5-FB5520979538}">
    <text>Pull Rate from Rate Sheet</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1570C-BD3F-8642-A804-F70AC8C1AEC0}">
  <dimension ref="A1:H54"/>
  <sheetViews>
    <sheetView tabSelected="1" topLeftCell="A31" workbookViewId="0">
      <selection activeCell="B11" sqref="B11"/>
    </sheetView>
  </sheetViews>
  <sheetFormatPr defaultColWidth="11" defaultRowHeight="15.75" x14ac:dyDescent="0.25"/>
  <cols>
    <col min="1" max="1" width="12.625" bestFit="1" customWidth="1"/>
    <col min="2" max="2" width="27.375" customWidth="1"/>
    <col min="3" max="4" width="26.375" customWidth="1"/>
    <col min="5" max="5" width="86.125" customWidth="1"/>
  </cols>
  <sheetData>
    <row r="1" spans="1:7" x14ac:dyDescent="0.25">
      <c r="A1" s="56" t="s">
        <v>106</v>
      </c>
      <c r="B1" s="56"/>
      <c r="C1" s="56"/>
      <c r="D1" s="56"/>
      <c r="E1" s="56"/>
    </row>
    <row r="2" spans="1:7" x14ac:dyDescent="0.25">
      <c r="A2" s="56"/>
      <c r="B2" s="56"/>
      <c r="C2" s="56"/>
      <c r="D2" s="56"/>
      <c r="E2" s="56"/>
    </row>
    <row r="5" spans="1:7" x14ac:dyDescent="0.25">
      <c r="A5" s="55" t="s">
        <v>105</v>
      </c>
      <c r="B5" s="55"/>
      <c r="C5" s="55"/>
      <c r="D5" s="20"/>
    </row>
    <row r="6" spans="1:7" x14ac:dyDescent="0.25">
      <c r="A6" t="s">
        <v>0</v>
      </c>
      <c r="B6" t="s">
        <v>1</v>
      </c>
      <c r="C6" t="s">
        <v>2</v>
      </c>
    </row>
    <row r="7" spans="1:7" x14ac:dyDescent="0.25">
      <c r="A7">
        <v>1</v>
      </c>
      <c r="B7" s="2">
        <v>0.39900000000000002</v>
      </c>
      <c r="C7" t="s">
        <v>3</v>
      </c>
    </row>
    <row r="8" spans="1:7" x14ac:dyDescent="0.25">
      <c r="A8">
        <v>2</v>
      </c>
      <c r="B8" s="2">
        <v>0.129</v>
      </c>
      <c r="C8" t="s">
        <v>4</v>
      </c>
    </row>
    <row r="9" spans="1:7" x14ac:dyDescent="0.25">
      <c r="A9">
        <v>3</v>
      </c>
      <c r="B9" s="2">
        <v>0.08</v>
      </c>
      <c r="C9" t="s">
        <v>5</v>
      </c>
    </row>
    <row r="10" spans="1:7" x14ac:dyDescent="0.25">
      <c r="A10">
        <v>4</v>
      </c>
      <c r="B10" s="2">
        <v>3.0000000000000001E-3</v>
      </c>
      <c r="C10" t="s">
        <v>6</v>
      </c>
    </row>
    <row r="11" spans="1:7" x14ac:dyDescent="0.25">
      <c r="A11">
        <v>5</v>
      </c>
      <c r="B11" s="2">
        <v>0.27200000000000002</v>
      </c>
      <c r="C11" t="s">
        <v>7</v>
      </c>
    </row>
    <row r="14" spans="1:7" x14ac:dyDescent="0.25">
      <c r="A14" s="55" t="s">
        <v>104</v>
      </c>
      <c r="B14" s="55"/>
      <c r="C14" s="55"/>
      <c r="D14" s="20"/>
    </row>
    <row r="15" spans="1:7" x14ac:dyDescent="0.25">
      <c r="A15" t="s">
        <v>8</v>
      </c>
      <c r="B15" t="s">
        <v>9</v>
      </c>
      <c r="C15" t="s">
        <v>10</v>
      </c>
      <c r="D15" t="s">
        <v>11</v>
      </c>
    </row>
    <row r="16" spans="1:7" x14ac:dyDescent="0.25">
      <c r="A16">
        <v>12</v>
      </c>
      <c r="B16" s="48">
        <v>23580</v>
      </c>
      <c r="C16" s="48">
        <v>11790</v>
      </c>
      <c r="D16" s="48">
        <v>7860</v>
      </c>
      <c r="F16" s="49">
        <f>B17-Table1[[#This Row],[Two Semester Appointments]]</f>
        <v>1125</v>
      </c>
      <c r="G16" s="50">
        <f>F16/Table1[[#This Row],[Two Semester Appointments]]</f>
        <v>4.7709923664122141E-2</v>
      </c>
    </row>
    <row r="17" spans="1:7" x14ac:dyDescent="0.25">
      <c r="A17">
        <v>13</v>
      </c>
      <c r="B17" s="48">
        <v>24705</v>
      </c>
      <c r="C17" s="48">
        <v>12352.5</v>
      </c>
      <c r="D17" s="48">
        <v>8259</v>
      </c>
      <c r="F17" s="49">
        <f>B18-Table1[[#This Row],[Two Semester Appointments]]</f>
        <v>1215</v>
      </c>
      <c r="G17" s="50">
        <f>F17/Table1[[#This Row],[Two Semester Appointments]]</f>
        <v>4.9180327868852458E-2</v>
      </c>
    </row>
    <row r="18" spans="1:7" x14ac:dyDescent="0.25">
      <c r="A18">
        <v>14</v>
      </c>
      <c r="B18" s="48">
        <v>25920</v>
      </c>
      <c r="C18" s="48">
        <v>12960</v>
      </c>
      <c r="D18" s="48">
        <v>8619</v>
      </c>
      <c r="F18" s="49">
        <f>B19-Table1[[#This Row],[Two Semester Appointments]]</f>
        <v>675</v>
      </c>
      <c r="G18" s="50">
        <f>F18/Table1[[#This Row],[Two Semester Appointments]]</f>
        <v>2.6041666666666668E-2</v>
      </c>
    </row>
    <row r="19" spans="1:7" x14ac:dyDescent="0.25">
      <c r="A19">
        <v>15</v>
      </c>
      <c r="B19" s="48">
        <v>26595</v>
      </c>
      <c r="C19" s="48">
        <v>13297.5</v>
      </c>
      <c r="D19" s="48">
        <v>8877</v>
      </c>
      <c r="F19" s="49">
        <f>B20-Table1[[#This Row],[Two Semester Appointments]]</f>
        <v>900</v>
      </c>
      <c r="G19" s="50">
        <f>F19/Table1[[#This Row],[Two Semester Appointments]]</f>
        <v>3.3840947546531303E-2</v>
      </c>
    </row>
    <row r="20" spans="1:7" x14ac:dyDescent="0.25">
      <c r="A20">
        <v>16</v>
      </c>
      <c r="B20" s="48">
        <v>27495</v>
      </c>
      <c r="C20" s="48">
        <v>13747.5</v>
      </c>
      <c r="D20" s="48">
        <v>9180</v>
      </c>
      <c r="F20" s="49">
        <f>B21-Table1[[#This Row],[Two Semester Appointments]]</f>
        <v>945</v>
      </c>
      <c r="G20" s="50">
        <f>F20/Table1[[#This Row],[Two Semester Appointments]]</f>
        <v>3.4369885433715219E-2</v>
      </c>
    </row>
    <row r="21" spans="1:7" x14ac:dyDescent="0.25">
      <c r="A21">
        <v>17</v>
      </c>
      <c r="B21" s="48">
        <v>28440</v>
      </c>
      <c r="C21" s="48">
        <v>14220</v>
      </c>
      <c r="D21" s="48">
        <v>9486</v>
      </c>
      <c r="F21" s="49">
        <f>B22-Table1[[#This Row],[Two Semester Appointments]]</f>
        <v>1035</v>
      </c>
      <c r="G21" s="50">
        <f>F21/Table1[[#This Row],[Two Semester Appointments]]</f>
        <v>3.6392405063291139E-2</v>
      </c>
    </row>
    <row r="22" spans="1:7" x14ac:dyDescent="0.25">
      <c r="A22">
        <v>18</v>
      </c>
      <c r="B22" s="48">
        <v>29475</v>
      </c>
      <c r="C22" s="48">
        <v>14737.5</v>
      </c>
      <c r="D22" s="48">
        <v>9789</v>
      </c>
      <c r="F22" s="49">
        <f>B23-Table1[[#This Row],[Two Semester Appointments]]</f>
        <v>675</v>
      </c>
      <c r="G22" s="50">
        <f>F22/Table1[[#This Row],[Two Semester Appointments]]</f>
        <v>2.2900763358778626E-2</v>
      </c>
    </row>
    <row r="23" spans="1:7" x14ac:dyDescent="0.25">
      <c r="A23">
        <v>19</v>
      </c>
      <c r="B23" s="48">
        <v>30150</v>
      </c>
      <c r="C23" s="48">
        <v>15075</v>
      </c>
      <c r="D23" s="48">
        <v>10044</v>
      </c>
      <c r="F23" s="49">
        <f>B24-Table1[[#This Row],[Two Semester Appointments]]</f>
        <v>945</v>
      </c>
      <c r="G23" s="50">
        <f>F23/Table1[[#This Row],[Two Semester Appointments]]</f>
        <v>3.134328358208955E-2</v>
      </c>
    </row>
    <row r="24" spans="1:7" x14ac:dyDescent="0.25">
      <c r="A24">
        <v>20</v>
      </c>
      <c r="B24" s="48">
        <v>31095</v>
      </c>
      <c r="C24" s="48">
        <v>15547.5</v>
      </c>
      <c r="D24" s="48">
        <v>10353</v>
      </c>
      <c r="F24" s="49">
        <f>B25-Table1[[#This Row],[Two Semester Appointments]]</f>
        <v>1170</v>
      </c>
      <c r="G24" s="50">
        <f>F24/Table1[[#This Row],[Two Semester Appointments]]</f>
        <v>3.7626628075253257E-2</v>
      </c>
    </row>
    <row r="25" spans="1:7" x14ac:dyDescent="0.25">
      <c r="A25">
        <v>21</v>
      </c>
      <c r="B25" s="48">
        <v>32265</v>
      </c>
      <c r="C25" s="48">
        <v>16132.5</v>
      </c>
      <c r="D25" s="48">
        <v>10755</v>
      </c>
      <c r="F25" s="49">
        <f>B26-Table1[[#This Row],[Two Semester Appointments]]</f>
        <v>1395</v>
      </c>
      <c r="G25" s="50">
        <f>F25/Table1[[#This Row],[Two Semester Appointments]]</f>
        <v>4.3235704323570434E-2</v>
      </c>
    </row>
    <row r="26" spans="1:7" x14ac:dyDescent="0.25">
      <c r="A26">
        <v>22</v>
      </c>
      <c r="B26" s="48">
        <v>33660</v>
      </c>
      <c r="C26" s="48">
        <v>16830</v>
      </c>
      <c r="D26" s="48">
        <v>11220</v>
      </c>
      <c r="F26" s="49">
        <f>B27-Table1[[#This Row],[Two Semester Appointments]]</f>
        <v>1395</v>
      </c>
      <c r="G26" s="50">
        <f>F26/Table1[[#This Row],[Two Semester Appointments]]</f>
        <v>4.1443850267379678E-2</v>
      </c>
    </row>
    <row r="27" spans="1:7" x14ac:dyDescent="0.25">
      <c r="A27">
        <v>23</v>
      </c>
      <c r="B27" s="48">
        <v>35055</v>
      </c>
      <c r="C27" s="48">
        <v>17527.5</v>
      </c>
      <c r="D27" s="48">
        <v>11685</v>
      </c>
      <c r="F27" s="49">
        <f>B28-Table1[[#This Row],[Two Semester Appointments]]</f>
        <v>1395</v>
      </c>
      <c r="G27" s="50">
        <f>F27/Table1[[#This Row],[Two Semester Appointments]]</f>
        <v>3.9794608472400517E-2</v>
      </c>
    </row>
    <row r="28" spans="1:7" x14ac:dyDescent="0.25">
      <c r="A28">
        <v>24</v>
      </c>
      <c r="B28" s="48">
        <v>36450</v>
      </c>
      <c r="C28" s="48">
        <v>18225</v>
      </c>
      <c r="D28" s="48">
        <v>12150</v>
      </c>
      <c r="F28" s="49">
        <f>B29-Table1[[#This Row],[Two Semester Appointments]]</f>
        <v>1305</v>
      </c>
      <c r="G28" s="50">
        <f>F28/Table1[[#This Row],[Two Semester Appointments]]</f>
        <v>3.580246913580247E-2</v>
      </c>
    </row>
    <row r="29" spans="1:7" x14ac:dyDescent="0.25">
      <c r="A29">
        <v>25</v>
      </c>
      <c r="B29" s="48">
        <v>37755</v>
      </c>
      <c r="C29" s="48">
        <v>18877.5</v>
      </c>
      <c r="D29" s="48">
        <v>12585</v>
      </c>
      <c r="F29" s="49">
        <f>B30-Table1[[#This Row],[Two Semester Appointments]]</f>
        <v>1395</v>
      </c>
      <c r="G29" s="50">
        <f>F29/Table1[[#This Row],[Two Semester Appointments]]</f>
        <v>3.6948748510131108E-2</v>
      </c>
    </row>
    <row r="30" spans="1:7" x14ac:dyDescent="0.25">
      <c r="A30">
        <v>26</v>
      </c>
      <c r="B30" s="48">
        <v>39150</v>
      </c>
      <c r="C30" s="48">
        <v>19575</v>
      </c>
      <c r="D30" s="48">
        <v>13050</v>
      </c>
      <c r="F30" s="48"/>
    </row>
    <row r="34" spans="1:7" x14ac:dyDescent="0.25">
      <c r="A34" s="55" t="s">
        <v>103</v>
      </c>
      <c r="B34" s="55"/>
      <c r="C34" s="55"/>
      <c r="D34" s="55"/>
      <c r="E34" s="55"/>
    </row>
    <row r="35" spans="1:7" x14ac:dyDescent="0.25">
      <c r="A35" t="s">
        <v>12</v>
      </c>
      <c r="B35" t="s">
        <v>13</v>
      </c>
      <c r="C35" t="s">
        <v>14</v>
      </c>
      <c r="D35" t="s">
        <v>15</v>
      </c>
      <c r="E35" t="s">
        <v>16</v>
      </c>
    </row>
    <row r="36" spans="1:7" ht="78.75" x14ac:dyDescent="0.25">
      <c r="A36" t="s">
        <v>17</v>
      </c>
      <c r="B36" s="2">
        <v>0.58399999999999996</v>
      </c>
      <c r="C36" s="2">
        <v>0.26</v>
      </c>
      <c r="D36" s="3"/>
      <c r="E36" s="4" t="s">
        <v>18</v>
      </c>
    </row>
    <row r="37" spans="1:7" ht="47.25" x14ac:dyDescent="0.25">
      <c r="A37" t="s">
        <v>99</v>
      </c>
      <c r="B37" s="2">
        <v>0.59799999999999998</v>
      </c>
      <c r="C37" s="2">
        <v>0.26</v>
      </c>
      <c r="D37" s="3"/>
      <c r="E37" s="4" t="s">
        <v>100</v>
      </c>
    </row>
    <row r="38" spans="1:7" ht="47.25" x14ac:dyDescent="0.25">
      <c r="A38" s="1" t="s">
        <v>19</v>
      </c>
      <c r="B38" s="2">
        <v>0.19600000000000001</v>
      </c>
      <c r="C38" s="2">
        <v>0.13500000000000001</v>
      </c>
      <c r="D38" s="3"/>
      <c r="E38" s="4" t="s">
        <v>20</v>
      </c>
    </row>
    <row r="41" spans="1:7" x14ac:dyDescent="0.25">
      <c r="A41" s="55" t="s">
        <v>102</v>
      </c>
      <c r="B41" s="55"/>
      <c r="C41" s="55"/>
      <c r="D41" s="20"/>
    </row>
    <row r="42" spans="1:7" x14ac:dyDescent="0.25">
      <c r="A42" t="s">
        <v>8</v>
      </c>
      <c r="B42" t="s">
        <v>21</v>
      </c>
      <c r="C42" t="s">
        <v>22</v>
      </c>
    </row>
    <row r="43" spans="1:7" x14ac:dyDescent="0.25">
      <c r="A43">
        <v>0</v>
      </c>
      <c r="B43" s="48">
        <v>61008</v>
      </c>
      <c r="C43" s="48">
        <v>5084</v>
      </c>
      <c r="D43" s="48"/>
      <c r="F43" s="49"/>
      <c r="G43" s="50"/>
    </row>
    <row r="44" spans="1:7" x14ac:dyDescent="0.25">
      <c r="A44">
        <v>1</v>
      </c>
      <c r="B44" s="48">
        <v>61428</v>
      </c>
      <c r="C44" s="48">
        <v>5119</v>
      </c>
      <c r="D44" s="48"/>
      <c r="F44" s="49"/>
      <c r="G44" s="50"/>
    </row>
    <row r="45" spans="1:7" x14ac:dyDescent="0.25">
      <c r="A45">
        <v>2</v>
      </c>
      <c r="B45" s="48">
        <v>61884</v>
      </c>
      <c r="C45" s="48">
        <v>5157</v>
      </c>
      <c r="D45" s="48"/>
      <c r="F45" s="49"/>
      <c r="G45" s="50"/>
    </row>
    <row r="46" spans="1:7" x14ac:dyDescent="0.25">
      <c r="A46">
        <v>3</v>
      </c>
      <c r="B46" s="48">
        <v>64356</v>
      </c>
      <c r="C46" s="48">
        <v>5363</v>
      </c>
      <c r="D46" s="48"/>
      <c r="F46" s="49"/>
      <c r="G46" s="50"/>
    </row>
    <row r="47" spans="1:7" x14ac:dyDescent="0.25">
      <c r="A47">
        <v>4</v>
      </c>
      <c r="B47" s="48">
        <v>66492</v>
      </c>
      <c r="C47" s="48">
        <v>5541</v>
      </c>
      <c r="D47" s="48"/>
      <c r="F47" s="49"/>
      <c r="G47" s="50"/>
    </row>
    <row r="48" spans="1:7" x14ac:dyDescent="0.25">
      <c r="A48">
        <v>5</v>
      </c>
      <c r="B48" s="48">
        <v>68964</v>
      </c>
      <c r="C48" s="48">
        <v>5747</v>
      </c>
      <c r="D48" s="48"/>
      <c r="F48" s="49"/>
      <c r="G48" s="50"/>
    </row>
    <row r="49" spans="1:8" x14ac:dyDescent="0.25">
      <c r="A49">
        <v>6</v>
      </c>
      <c r="B49" s="48">
        <v>71532</v>
      </c>
      <c r="C49" s="48">
        <v>5961</v>
      </c>
      <c r="D49" s="48"/>
      <c r="F49" s="49"/>
      <c r="G49" s="50"/>
    </row>
    <row r="50" spans="1:8" x14ac:dyDescent="0.25">
      <c r="A50" t="s">
        <v>23</v>
      </c>
      <c r="B50" s="48">
        <v>74088</v>
      </c>
      <c r="C50" s="48">
        <v>6174</v>
      </c>
      <c r="D50" s="48"/>
    </row>
    <row r="52" spans="1:8" x14ac:dyDescent="0.25">
      <c r="A52" s="55" t="s">
        <v>101</v>
      </c>
      <c r="B52" s="55"/>
      <c r="C52" s="55"/>
      <c r="D52" s="20"/>
    </row>
    <row r="53" spans="1:8" x14ac:dyDescent="0.25">
      <c r="B53" t="s">
        <v>24</v>
      </c>
      <c r="C53" t="s">
        <v>25</v>
      </c>
    </row>
    <row r="54" spans="1:8" x14ac:dyDescent="0.25">
      <c r="A54" t="s">
        <v>26</v>
      </c>
      <c r="B54" s="48">
        <v>21200</v>
      </c>
      <c r="C54" s="48">
        <v>10600</v>
      </c>
      <c r="D54" s="48"/>
      <c r="F54" s="52"/>
      <c r="G54" s="53"/>
      <c r="H54" s="53"/>
    </row>
  </sheetData>
  <mergeCells count="6">
    <mergeCell ref="A52:C52"/>
    <mergeCell ref="A5:C5"/>
    <mergeCell ref="A34:E34"/>
    <mergeCell ref="A1:E2"/>
    <mergeCell ref="A14:C14"/>
    <mergeCell ref="A41:C41"/>
  </mergeCells>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BCECF-A7AB-401D-A843-79F2A1DDE3FD}">
  <sheetPr>
    <tabColor theme="0"/>
    <pageSetUpPr fitToPage="1"/>
  </sheetPr>
  <dimension ref="A1:Q116"/>
  <sheetViews>
    <sheetView topLeftCell="A91" zoomScaleNormal="100" workbookViewId="0">
      <selection activeCell="F122" sqref="F122"/>
    </sheetView>
  </sheetViews>
  <sheetFormatPr defaultColWidth="11" defaultRowHeight="15.75" x14ac:dyDescent="0.25"/>
  <cols>
    <col min="2" max="2" width="25.625" bestFit="1" customWidth="1"/>
    <col min="3" max="3" width="13.5" bestFit="1" customWidth="1"/>
    <col min="4" max="4" width="14.625" bestFit="1" customWidth="1"/>
    <col min="5" max="6" width="14.625" style="25" customWidth="1"/>
    <col min="8" max="11" width="11" style="25"/>
    <col min="13" max="13" width="12.625" bestFit="1" customWidth="1"/>
    <col min="14" max="16" width="12.5" customWidth="1"/>
    <col min="17" max="17" width="108.5" customWidth="1"/>
  </cols>
  <sheetData>
    <row r="1" spans="1:17" ht="92.1" customHeight="1" x14ac:dyDescent="0.25">
      <c r="A1" s="57" t="e" vm="1">
        <v>#VALUE!</v>
      </c>
      <c r="B1" s="57"/>
      <c r="C1" s="57"/>
      <c r="D1" s="57"/>
      <c r="E1" s="57"/>
      <c r="F1" s="57"/>
      <c r="G1" s="57"/>
      <c r="H1" s="57"/>
      <c r="I1" s="57"/>
      <c r="J1" s="57"/>
      <c r="K1" s="57"/>
    </row>
    <row r="2" spans="1:17" ht="26.1" customHeight="1" x14ac:dyDescent="0.4">
      <c r="A2" s="77" t="s">
        <v>27</v>
      </c>
      <c r="B2" s="77"/>
      <c r="C2" s="77"/>
      <c r="D2" s="77"/>
      <c r="E2" s="77"/>
      <c r="F2" s="77"/>
      <c r="G2" s="77"/>
      <c r="H2" s="77"/>
      <c r="I2" s="77"/>
      <c r="J2" s="77"/>
      <c r="K2" s="77"/>
      <c r="L2" s="9"/>
      <c r="M2" s="9"/>
      <c r="N2" s="9"/>
      <c r="O2" s="9"/>
      <c r="P2" s="9"/>
      <c r="Q2" s="9"/>
    </row>
    <row r="3" spans="1:17" ht="15.75" customHeight="1" x14ac:dyDescent="0.25">
      <c r="C3" s="10" t="s">
        <v>28</v>
      </c>
      <c r="D3" s="10"/>
      <c r="F3" s="10"/>
      <c r="G3" s="10"/>
      <c r="H3" s="6"/>
      <c r="I3" s="6"/>
      <c r="J3" s="6"/>
      <c r="K3" s="54" t="s">
        <v>29</v>
      </c>
      <c r="L3" s="54"/>
      <c r="M3" s="54"/>
      <c r="N3" s="54"/>
      <c r="O3" s="54"/>
      <c r="P3" s="54"/>
    </row>
    <row r="4" spans="1:17" x14ac:dyDescent="0.25">
      <c r="C4" s="10" t="s">
        <v>30</v>
      </c>
      <c r="D4" s="10"/>
      <c r="F4" s="10"/>
      <c r="G4" s="10"/>
      <c r="H4" s="6"/>
      <c r="I4" s="6"/>
      <c r="J4" s="6"/>
      <c r="K4" s="54"/>
      <c r="L4" s="54"/>
      <c r="M4" s="54"/>
      <c r="N4" s="54"/>
      <c r="O4" s="54"/>
      <c r="P4" s="54"/>
    </row>
    <row r="5" spans="1:17" x14ac:dyDescent="0.25">
      <c r="C5" s="10" t="s">
        <v>31</v>
      </c>
      <c r="D5" s="10"/>
      <c r="F5" s="10"/>
      <c r="G5" s="10"/>
      <c r="H5" s="25" t="s">
        <v>32</v>
      </c>
      <c r="K5" s="54"/>
      <c r="L5" s="54"/>
      <c r="M5" s="54"/>
      <c r="N5" s="54"/>
      <c r="O5" s="54"/>
      <c r="P5" s="54"/>
    </row>
    <row r="6" spans="1:17" x14ac:dyDescent="0.25">
      <c r="C6" s="10" t="s">
        <v>33</v>
      </c>
      <c r="D6" s="10"/>
      <c r="F6" s="10"/>
      <c r="G6" s="10"/>
      <c r="H6" s="6"/>
      <c r="I6" s="6"/>
      <c r="J6" s="6"/>
      <c r="K6" s="24"/>
      <c r="L6" s="6"/>
      <c r="M6" s="6"/>
      <c r="N6" s="6"/>
      <c r="O6" s="6"/>
    </row>
    <row r="7" spans="1:17" x14ac:dyDescent="0.25">
      <c r="C7" s="10" t="s">
        <v>34</v>
      </c>
      <c r="D7" s="10"/>
      <c r="F7" s="10"/>
      <c r="G7" s="10"/>
      <c r="H7" s="25" t="s">
        <v>35</v>
      </c>
    </row>
    <row r="8" spans="1:17" x14ac:dyDescent="0.25">
      <c r="C8" s="10" t="s">
        <v>36</v>
      </c>
      <c r="D8" s="10"/>
      <c r="F8" s="10"/>
      <c r="G8" s="10"/>
    </row>
    <row r="9" spans="1:17" ht="15.95" customHeight="1" x14ac:dyDescent="0.25">
      <c r="D9" s="10" t="s">
        <v>37</v>
      </c>
      <c r="F9" s="10"/>
      <c r="G9" s="10"/>
      <c r="H9" s="6"/>
      <c r="I9" s="6"/>
      <c r="J9" s="6"/>
      <c r="K9" s="24"/>
      <c r="L9" s="6"/>
      <c r="M9" s="6"/>
      <c r="N9" s="6"/>
      <c r="O9" s="6"/>
    </row>
    <row r="10" spans="1:17" ht="15.95" customHeight="1" x14ac:dyDescent="0.4">
      <c r="C10" s="7"/>
      <c r="D10" s="10" t="s">
        <v>38</v>
      </c>
      <c r="F10" s="10"/>
      <c r="G10" s="10"/>
      <c r="H10" s="6"/>
      <c r="I10" s="6"/>
      <c r="J10" s="6"/>
      <c r="K10" s="24"/>
      <c r="L10" s="6"/>
      <c r="M10" s="6"/>
      <c r="N10" s="6"/>
      <c r="O10" s="6"/>
    </row>
    <row r="11" spans="1:17" ht="15.95" customHeight="1" x14ac:dyDescent="0.4">
      <c r="C11" s="7"/>
      <c r="D11" s="10" t="s">
        <v>39</v>
      </c>
      <c r="F11" s="10"/>
      <c r="G11" s="10"/>
      <c r="H11" s="6"/>
      <c r="I11" s="6"/>
      <c r="J11" s="6"/>
      <c r="K11" s="24"/>
      <c r="L11" s="6"/>
      <c r="M11" s="6"/>
      <c r="N11" s="6"/>
      <c r="O11" s="6"/>
    </row>
    <row r="12" spans="1:17" ht="15.95" customHeight="1" x14ac:dyDescent="0.4">
      <c r="A12" s="7"/>
      <c r="B12" s="10"/>
      <c r="C12" s="10"/>
      <c r="D12" s="10"/>
      <c r="E12" s="22"/>
      <c r="F12" s="22"/>
      <c r="G12" s="5"/>
      <c r="H12" s="26"/>
      <c r="I12" s="26"/>
      <c r="J12" s="26"/>
      <c r="K12" s="26"/>
      <c r="L12" s="5"/>
      <c r="M12" s="5"/>
      <c r="N12" s="5"/>
    </row>
    <row r="13" spans="1:17" ht="15.95" customHeight="1" x14ac:dyDescent="0.4">
      <c r="A13" s="9"/>
      <c r="B13" s="9"/>
      <c r="C13" s="9"/>
      <c r="D13" s="9"/>
      <c r="E13" s="21"/>
      <c r="F13" s="21"/>
      <c r="G13" s="37"/>
      <c r="H13" s="68" t="s">
        <v>40</v>
      </c>
      <c r="I13" s="68" t="s">
        <v>41</v>
      </c>
      <c r="J13" s="68" t="s">
        <v>42</v>
      </c>
      <c r="K13" s="75" t="s">
        <v>43</v>
      </c>
      <c r="L13" s="5"/>
      <c r="M13" s="5"/>
      <c r="N13" s="5"/>
      <c r="O13" s="5"/>
      <c r="P13" s="5"/>
    </row>
    <row r="14" spans="1:17" ht="15.95" customHeight="1" x14ac:dyDescent="0.4">
      <c r="A14" s="18"/>
      <c r="B14" s="18"/>
      <c r="C14" s="18"/>
      <c r="D14" s="18"/>
      <c r="E14" s="38"/>
      <c r="F14" s="21"/>
      <c r="G14" s="37"/>
      <c r="H14" s="68"/>
      <c r="I14" s="68"/>
      <c r="J14" s="68"/>
      <c r="K14" s="76"/>
    </row>
    <row r="15" spans="1:17" x14ac:dyDescent="0.25">
      <c r="A15" s="19" t="s">
        <v>44</v>
      </c>
      <c r="B15" s="19"/>
      <c r="C15" s="19"/>
      <c r="D15" s="19"/>
      <c r="E15" s="39"/>
      <c r="F15" s="39"/>
      <c r="G15" s="37"/>
      <c r="H15" s="69"/>
      <c r="I15" s="69"/>
      <c r="J15" s="69"/>
      <c r="K15" s="69"/>
    </row>
    <row r="16" spans="1:17" x14ac:dyDescent="0.25">
      <c r="A16" s="12"/>
      <c r="B16" s="12" t="s">
        <v>45</v>
      </c>
      <c r="C16" s="12" t="s">
        <v>46</v>
      </c>
      <c r="D16" s="19"/>
      <c r="E16" s="39" t="s">
        <v>47</v>
      </c>
      <c r="F16" s="39" t="s">
        <v>48</v>
      </c>
      <c r="G16" s="37"/>
      <c r="H16" s="70"/>
      <c r="I16" s="70"/>
      <c r="J16" s="70"/>
      <c r="K16" s="70"/>
    </row>
    <row r="17" spans="1:17" x14ac:dyDescent="0.25">
      <c r="A17">
        <v>1</v>
      </c>
      <c r="F17" s="25">
        <f>E17/9</f>
        <v>0</v>
      </c>
      <c r="G17" s="37"/>
      <c r="H17" s="28"/>
      <c r="I17" s="28"/>
      <c r="J17" s="28"/>
      <c r="K17" s="46">
        <f>SUM(H17:J17)</f>
        <v>0</v>
      </c>
    </row>
    <row r="18" spans="1:17" ht="15.95" customHeight="1" x14ac:dyDescent="0.25">
      <c r="A18">
        <v>2</v>
      </c>
      <c r="F18" s="25">
        <f>E18/9</f>
        <v>0</v>
      </c>
      <c r="G18" s="37"/>
      <c r="H18" s="28"/>
      <c r="I18" s="28"/>
      <c r="J18" s="28"/>
      <c r="K18" s="46">
        <f>SUM(H18:J18)</f>
        <v>0</v>
      </c>
    </row>
    <row r="19" spans="1:17" x14ac:dyDescent="0.25">
      <c r="A19">
        <v>3</v>
      </c>
      <c r="F19" s="25">
        <f>E19/12</f>
        <v>0</v>
      </c>
      <c r="G19" s="37"/>
      <c r="H19" s="28"/>
      <c r="I19" s="28"/>
      <c r="J19" s="28"/>
      <c r="K19" s="46">
        <f>SUM(H19:J19)</f>
        <v>0</v>
      </c>
    </row>
    <row r="20" spans="1:17" x14ac:dyDescent="0.25">
      <c r="A20">
        <v>4</v>
      </c>
      <c r="E20" s="25">
        <v>0</v>
      </c>
      <c r="F20" s="25">
        <v>0</v>
      </c>
      <c r="G20" s="37"/>
      <c r="H20" s="28"/>
      <c r="I20" s="28"/>
      <c r="J20" s="28"/>
      <c r="K20" s="46">
        <f>SUM(H20:J20)</f>
        <v>0</v>
      </c>
    </row>
    <row r="21" spans="1:17" ht="16.5" thickBot="1" x14ac:dyDescent="0.3">
      <c r="A21" s="12">
        <v>5</v>
      </c>
      <c r="B21" s="12"/>
      <c r="C21" s="12"/>
      <c r="D21" s="12"/>
      <c r="E21" s="31">
        <v>0</v>
      </c>
      <c r="F21" s="31">
        <v>0</v>
      </c>
      <c r="G21" s="37"/>
      <c r="H21" s="29"/>
      <c r="I21" s="29"/>
      <c r="J21" s="29"/>
      <c r="K21" s="47">
        <f>SUM(H21:J21)</f>
        <v>0</v>
      </c>
    </row>
    <row r="22" spans="1:17" x14ac:dyDescent="0.25">
      <c r="G22" s="37"/>
      <c r="H22" s="42">
        <f>SUM(H17:H21)</f>
        <v>0</v>
      </c>
      <c r="I22" s="42">
        <f t="shared" ref="I22:K22" si="0">SUM(I17:I21)</f>
        <v>0</v>
      </c>
      <c r="J22" s="42">
        <f t="shared" si="0"/>
        <v>0</v>
      </c>
      <c r="K22" s="42">
        <f t="shared" si="0"/>
        <v>0</v>
      </c>
    </row>
    <row r="23" spans="1:17" x14ac:dyDescent="0.25">
      <c r="G23" s="37"/>
    </row>
    <row r="24" spans="1:17" x14ac:dyDescent="0.25">
      <c r="A24" s="67" t="s">
        <v>49</v>
      </c>
      <c r="B24" s="67"/>
      <c r="C24" s="67"/>
      <c r="D24" s="67"/>
      <c r="E24" s="23"/>
      <c r="F24" s="23"/>
      <c r="G24" s="37"/>
      <c r="H24" s="23"/>
      <c r="I24" s="23"/>
      <c r="J24" s="23"/>
    </row>
    <row r="25" spans="1:17" x14ac:dyDescent="0.25">
      <c r="B25" t="s">
        <v>50</v>
      </c>
      <c r="C25" t="s">
        <v>51</v>
      </c>
      <c r="E25" s="25" t="s">
        <v>47</v>
      </c>
      <c r="F25" s="25" t="s">
        <v>48</v>
      </c>
      <c r="G25" s="37"/>
      <c r="H25" s="27"/>
      <c r="I25" s="27"/>
      <c r="J25" s="27"/>
    </row>
    <row r="26" spans="1:17" ht="15.95" customHeight="1" x14ac:dyDescent="0.25">
      <c r="A26" s="13">
        <v>1</v>
      </c>
      <c r="B26" s="13" t="s">
        <v>52</v>
      </c>
      <c r="C26" s="13" t="s">
        <v>53</v>
      </c>
      <c r="D26" s="13"/>
      <c r="F26" s="25">
        <f>E26/9</f>
        <v>0</v>
      </c>
      <c r="G26" s="37"/>
      <c r="H26" s="28"/>
      <c r="I26" s="28"/>
      <c r="J26" s="28"/>
      <c r="K26" s="46">
        <f>SUM(H26:J26)</f>
        <v>0</v>
      </c>
      <c r="N26" s="71" t="s">
        <v>54</v>
      </c>
      <c r="O26" s="72"/>
      <c r="P26" s="73"/>
      <c r="Q26" s="35"/>
    </row>
    <row r="27" spans="1:17" x14ac:dyDescent="0.25">
      <c r="A27" s="13">
        <v>2</v>
      </c>
      <c r="B27" s="13" t="s">
        <v>52</v>
      </c>
      <c r="C27" s="13" t="s">
        <v>53</v>
      </c>
      <c r="D27" s="13"/>
      <c r="F27" s="25">
        <f>E27/9</f>
        <v>0</v>
      </c>
      <c r="G27" s="37"/>
      <c r="H27" s="28"/>
      <c r="I27" s="28"/>
      <c r="J27" s="28"/>
      <c r="K27" s="46">
        <f>SUM(H27:J27)</f>
        <v>0</v>
      </c>
      <c r="N27" s="71"/>
      <c r="O27" s="72"/>
      <c r="P27" s="73"/>
      <c r="Q27" s="35"/>
    </row>
    <row r="28" spans="1:17" ht="16.5" customHeight="1" thickBot="1" x14ac:dyDescent="0.3">
      <c r="A28" s="13">
        <v>3</v>
      </c>
      <c r="B28" s="13" t="s">
        <v>52</v>
      </c>
      <c r="C28" s="13" t="s">
        <v>53</v>
      </c>
      <c r="D28" s="13"/>
      <c r="G28" s="37"/>
      <c r="H28" s="29"/>
      <c r="I28" s="29"/>
      <c r="J28" s="29"/>
      <c r="K28" s="47">
        <f>SUM(H28:J28)</f>
        <v>0</v>
      </c>
      <c r="N28" s="71" t="s">
        <v>55</v>
      </c>
      <c r="O28" s="72"/>
      <c r="P28" s="73"/>
    </row>
    <row r="29" spans="1:17" x14ac:dyDescent="0.25">
      <c r="A29" s="74"/>
      <c r="B29" s="74"/>
      <c r="C29" s="74"/>
      <c r="D29" s="74"/>
      <c r="E29" s="23"/>
      <c r="F29" s="23"/>
      <c r="G29" s="37"/>
      <c r="H29" s="42">
        <f t="shared" ref="H29" si="1">SUM(H26:H28)</f>
        <v>0</v>
      </c>
      <c r="I29" s="42">
        <f t="shared" ref="I29" si="2">SUM(I26:I28)</f>
        <v>0</v>
      </c>
      <c r="J29" s="42">
        <f t="shared" ref="J29" si="3">SUM(J26:J28)</f>
        <v>0</v>
      </c>
      <c r="K29" s="42">
        <f t="shared" ref="K29" si="4">SUM(K26:K28)</f>
        <v>0</v>
      </c>
      <c r="N29" s="71"/>
      <c r="O29" s="72"/>
      <c r="P29" s="73"/>
    </row>
    <row r="30" spans="1:17" x14ac:dyDescent="0.25">
      <c r="G30" s="37"/>
    </row>
    <row r="31" spans="1:17" x14ac:dyDescent="0.25">
      <c r="A31" s="67" t="s">
        <v>6</v>
      </c>
      <c r="B31" s="67"/>
      <c r="C31" s="67"/>
      <c r="D31" s="67"/>
      <c r="E31" s="23"/>
      <c r="F31" s="23"/>
      <c r="G31" s="37"/>
    </row>
    <row r="32" spans="1:17" x14ac:dyDescent="0.25">
      <c r="B32" t="s">
        <v>50</v>
      </c>
      <c r="C32" t="s">
        <v>56</v>
      </c>
      <c r="D32" t="s">
        <v>57</v>
      </c>
      <c r="G32" s="37"/>
      <c r="H32" s="31"/>
      <c r="I32" s="31"/>
      <c r="J32" s="31"/>
    </row>
    <row r="33" spans="1:17" ht="78.75" customHeight="1" x14ac:dyDescent="0.25">
      <c r="A33" s="13">
        <v>1</v>
      </c>
      <c r="B33" s="13" t="s">
        <v>58</v>
      </c>
      <c r="C33" s="32">
        <v>0</v>
      </c>
      <c r="D33" s="13">
        <v>0</v>
      </c>
      <c r="G33" s="37"/>
      <c r="H33" s="28"/>
      <c r="I33" s="28"/>
      <c r="J33" s="28"/>
      <c r="K33" s="46">
        <f t="shared" ref="K33:K41" si="5">SUM(H33:J33)</f>
        <v>0</v>
      </c>
      <c r="N33" s="58" t="s">
        <v>59</v>
      </c>
      <c r="O33" s="59"/>
      <c r="P33" s="60"/>
    </row>
    <row r="34" spans="1:17" x14ac:dyDescent="0.25">
      <c r="A34" s="13">
        <v>2</v>
      </c>
      <c r="B34" s="13" t="s">
        <v>58</v>
      </c>
      <c r="C34" s="32">
        <v>0</v>
      </c>
      <c r="D34" s="13">
        <v>0</v>
      </c>
      <c r="G34" s="37"/>
      <c r="H34" s="28"/>
      <c r="I34" s="28"/>
      <c r="J34" s="28"/>
      <c r="K34" s="46">
        <f t="shared" si="5"/>
        <v>0</v>
      </c>
      <c r="N34" s="61"/>
      <c r="O34" s="62"/>
      <c r="P34" s="63"/>
    </row>
    <row r="35" spans="1:17" x14ac:dyDescent="0.25">
      <c r="A35" s="13">
        <v>3</v>
      </c>
      <c r="B35" s="13" t="s">
        <v>58</v>
      </c>
      <c r="C35" s="32">
        <v>0</v>
      </c>
      <c r="D35" s="13">
        <v>0</v>
      </c>
      <c r="G35" s="37"/>
      <c r="H35" s="28"/>
      <c r="I35" s="28"/>
      <c r="J35" s="28"/>
      <c r="K35" s="46">
        <f t="shared" si="5"/>
        <v>0</v>
      </c>
      <c r="N35" s="64"/>
      <c r="O35" s="65"/>
      <c r="P35" s="66"/>
    </row>
    <row r="36" spans="1:17" ht="41.25" customHeight="1" x14ac:dyDescent="0.25">
      <c r="A36" s="13">
        <v>1</v>
      </c>
      <c r="B36" s="13" t="s">
        <v>60</v>
      </c>
      <c r="C36" s="32">
        <v>0</v>
      </c>
      <c r="D36" s="13">
        <v>0</v>
      </c>
      <c r="G36" s="37"/>
      <c r="H36" s="28"/>
      <c r="I36" s="28"/>
      <c r="J36" s="28"/>
      <c r="K36" s="46">
        <f t="shared" si="5"/>
        <v>0</v>
      </c>
      <c r="N36" s="79" t="s">
        <v>61</v>
      </c>
      <c r="O36" s="80"/>
      <c r="P36" s="81"/>
    </row>
    <row r="37" spans="1:17" x14ac:dyDescent="0.25">
      <c r="A37" s="13">
        <v>2</v>
      </c>
      <c r="B37" s="13" t="s">
        <v>60</v>
      </c>
      <c r="C37" s="32">
        <v>0</v>
      </c>
      <c r="D37" s="13">
        <v>0</v>
      </c>
      <c r="G37" s="37"/>
      <c r="H37" s="28"/>
      <c r="I37" s="28"/>
      <c r="J37" s="28"/>
      <c r="K37" s="46">
        <f t="shared" si="5"/>
        <v>0</v>
      </c>
      <c r="N37" s="33"/>
      <c r="O37" s="36"/>
      <c r="P37" s="34"/>
    </row>
    <row r="38" spans="1:17" x14ac:dyDescent="0.25">
      <c r="A38" s="13">
        <v>3</v>
      </c>
      <c r="B38" s="13" t="s">
        <v>60</v>
      </c>
      <c r="C38" s="32">
        <v>0</v>
      </c>
      <c r="D38" s="13">
        <v>0</v>
      </c>
      <c r="G38" s="37"/>
      <c r="H38" s="28"/>
      <c r="I38" s="28"/>
      <c r="J38" s="28"/>
      <c r="K38" s="46">
        <f t="shared" si="5"/>
        <v>0</v>
      </c>
      <c r="N38" s="33"/>
      <c r="O38" s="36"/>
      <c r="P38" s="34"/>
    </row>
    <row r="39" spans="1:17" x14ac:dyDescent="0.25">
      <c r="A39" s="13">
        <v>4</v>
      </c>
      <c r="B39" s="13" t="s">
        <v>60</v>
      </c>
      <c r="C39" s="32">
        <v>0</v>
      </c>
      <c r="D39" s="13">
        <v>0</v>
      </c>
      <c r="G39" s="37"/>
      <c r="H39" s="28"/>
      <c r="I39" s="28"/>
      <c r="J39" s="28"/>
      <c r="K39" s="46">
        <f t="shared" si="5"/>
        <v>0</v>
      </c>
      <c r="N39" s="33"/>
      <c r="O39" s="36"/>
      <c r="P39" s="34"/>
    </row>
    <row r="40" spans="1:17" ht="51.75" customHeight="1" x14ac:dyDescent="0.25">
      <c r="A40" s="13">
        <v>1</v>
      </c>
      <c r="B40" s="13" t="s">
        <v>62</v>
      </c>
      <c r="C40" s="32">
        <v>0</v>
      </c>
      <c r="D40" s="13">
        <v>0</v>
      </c>
      <c r="G40" s="37"/>
      <c r="H40" s="28"/>
      <c r="I40" s="28"/>
      <c r="J40" s="28"/>
      <c r="K40" s="46">
        <f t="shared" si="5"/>
        <v>0</v>
      </c>
      <c r="N40" s="82" t="s">
        <v>63</v>
      </c>
      <c r="O40" s="83"/>
      <c r="P40" s="84"/>
    </row>
    <row r="41" spans="1:17" ht="16.5" thickBot="1" x14ac:dyDescent="0.3">
      <c r="A41" s="13">
        <v>2</v>
      </c>
      <c r="B41" s="13" t="s">
        <v>62</v>
      </c>
      <c r="C41" s="32">
        <v>0</v>
      </c>
      <c r="D41" s="13">
        <v>0</v>
      </c>
      <c r="G41" s="37"/>
      <c r="H41" s="29"/>
      <c r="I41" s="29"/>
      <c r="J41" s="29"/>
      <c r="K41" s="47">
        <f t="shared" si="5"/>
        <v>0</v>
      </c>
      <c r="M41" s="11"/>
      <c r="N41" s="11"/>
      <c r="O41" s="11"/>
    </row>
    <row r="42" spans="1:17" x14ac:dyDescent="0.25">
      <c r="G42" s="37"/>
      <c r="H42" s="42">
        <f t="shared" ref="H42:K42" si="6">SUM(H33:H41)</f>
        <v>0</v>
      </c>
      <c r="I42" s="42">
        <f t="shared" si="6"/>
        <v>0</v>
      </c>
      <c r="J42" s="42">
        <f t="shared" si="6"/>
        <v>0</v>
      </c>
      <c r="K42" s="42">
        <f t="shared" si="6"/>
        <v>0</v>
      </c>
    </row>
    <row r="43" spans="1:17" x14ac:dyDescent="0.25">
      <c r="G43" s="37"/>
    </row>
    <row r="44" spans="1:17" x14ac:dyDescent="0.25">
      <c r="A44" s="67" t="s">
        <v>64</v>
      </c>
      <c r="B44" s="67"/>
      <c r="C44" s="67"/>
      <c r="D44" s="67"/>
      <c r="E44" s="23"/>
      <c r="F44" s="23"/>
      <c r="G44" s="37"/>
      <c r="H44" s="23"/>
      <c r="I44" s="23"/>
      <c r="J44" s="23"/>
    </row>
    <row r="45" spans="1:17" x14ac:dyDescent="0.25">
      <c r="B45" t="s">
        <v>50</v>
      </c>
      <c r="C45" t="s">
        <v>65</v>
      </c>
      <c r="E45" s="25" t="s">
        <v>47</v>
      </c>
      <c r="F45" s="25" t="s">
        <v>48</v>
      </c>
      <c r="G45" s="37"/>
      <c r="H45" s="27"/>
      <c r="I45" s="27"/>
      <c r="J45" s="27"/>
    </row>
    <row r="46" spans="1:17" ht="15.95" customHeight="1" x14ac:dyDescent="0.25">
      <c r="A46" s="13">
        <v>1</v>
      </c>
      <c r="B46" s="13" t="s">
        <v>52</v>
      </c>
      <c r="C46" s="13"/>
      <c r="D46" s="13"/>
      <c r="E46" s="25">
        <v>0</v>
      </c>
      <c r="F46" s="25">
        <v>0</v>
      </c>
      <c r="G46" s="37"/>
      <c r="H46" s="28"/>
      <c r="I46" s="28"/>
      <c r="J46" s="28"/>
      <c r="K46" s="46">
        <f>SUM(H46:J46)</f>
        <v>0</v>
      </c>
      <c r="N46" s="71" t="s">
        <v>54</v>
      </c>
      <c r="O46" s="72"/>
      <c r="P46" s="73"/>
      <c r="Q46" s="35"/>
    </row>
    <row r="47" spans="1:17" x14ac:dyDescent="0.25">
      <c r="A47" s="13">
        <v>2</v>
      </c>
      <c r="B47" s="13" t="s">
        <v>52</v>
      </c>
      <c r="C47" s="13"/>
      <c r="D47" s="13"/>
      <c r="E47" s="25">
        <v>0</v>
      </c>
      <c r="F47" s="25">
        <v>0</v>
      </c>
      <c r="G47" s="37"/>
      <c r="H47" s="28"/>
      <c r="I47" s="28"/>
      <c r="J47" s="28"/>
      <c r="K47" s="46">
        <f>SUM(H47:J47)</f>
        <v>0</v>
      </c>
      <c r="N47" s="71"/>
      <c r="O47" s="72"/>
      <c r="P47" s="73"/>
      <c r="Q47" s="35"/>
    </row>
    <row r="48" spans="1:17" ht="16.5" customHeight="1" thickBot="1" x14ac:dyDescent="0.3">
      <c r="A48" s="13">
        <v>3</v>
      </c>
      <c r="B48" s="13" t="s">
        <v>52</v>
      </c>
      <c r="C48" s="13"/>
      <c r="D48" s="13"/>
      <c r="E48" s="25">
        <v>0</v>
      </c>
      <c r="F48" s="25">
        <v>0</v>
      </c>
      <c r="G48" s="37"/>
      <c r="H48" s="29"/>
      <c r="I48" s="29"/>
      <c r="J48" s="29"/>
      <c r="K48" s="47">
        <f>SUM(H48:J48)</f>
        <v>0</v>
      </c>
      <c r="N48" s="71" t="s">
        <v>55</v>
      </c>
      <c r="O48" s="72"/>
      <c r="P48" s="73"/>
    </row>
    <row r="49" spans="1:16" x14ac:dyDescent="0.25">
      <c r="A49" s="74"/>
      <c r="B49" s="74"/>
      <c r="C49" s="74"/>
      <c r="D49" s="74"/>
      <c r="E49" s="23"/>
      <c r="F49" s="23"/>
      <c r="G49" s="37"/>
      <c r="H49" s="42">
        <f t="shared" ref="H49:K49" si="7">SUM(H46:H48)</f>
        <v>0</v>
      </c>
      <c r="I49" s="42">
        <f t="shared" si="7"/>
        <v>0</v>
      </c>
      <c r="J49" s="42">
        <f t="shared" si="7"/>
        <v>0</v>
      </c>
      <c r="K49" s="42">
        <f t="shared" si="7"/>
        <v>0</v>
      </c>
      <c r="N49" s="71"/>
      <c r="O49" s="72"/>
      <c r="P49" s="73"/>
    </row>
    <row r="50" spans="1:16" x14ac:dyDescent="0.25">
      <c r="G50" s="37"/>
    </row>
    <row r="51" spans="1:16" x14ac:dyDescent="0.25">
      <c r="A51" s="67" t="s">
        <v>66</v>
      </c>
      <c r="B51" s="67"/>
      <c r="C51" s="67"/>
      <c r="D51" s="67"/>
      <c r="E51" s="23"/>
      <c r="F51" s="23"/>
      <c r="G51" s="37"/>
      <c r="H51" s="26"/>
      <c r="I51" s="26"/>
      <c r="J51" s="26"/>
    </row>
    <row r="52" spans="1:16" x14ac:dyDescent="0.25">
      <c r="B52" t="s">
        <v>67</v>
      </c>
      <c r="G52" s="37"/>
      <c r="H52" s="26"/>
      <c r="I52" s="26"/>
      <c r="J52" s="26"/>
    </row>
    <row r="53" spans="1:16" x14ac:dyDescent="0.25">
      <c r="A53" s="13" t="s">
        <v>68</v>
      </c>
      <c r="B53" s="15">
        <f>'Rate Sheet'!B7</f>
        <v>0.39900000000000002</v>
      </c>
      <c r="C53" s="13"/>
      <c r="D53" s="13"/>
      <c r="G53" s="37"/>
      <c r="H53" s="28">
        <f>B53*H22</f>
        <v>0</v>
      </c>
      <c r="I53" s="28">
        <f>B53*I22</f>
        <v>0</v>
      </c>
      <c r="J53" s="28">
        <f>B53*J22</f>
        <v>0</v>
      </c>
      <c r="K53" s="46">
        <f>SUM(H53:J53)</f>
        <v>0</v>
      </c>
    </row>
    <row r="54" spans="1:16" x14ac:dyDescent="0.25">
      <c r="A54" s="13" t="s">
        <v>69</v>
      </c>
      <c r="B54" s="15">
        <f>'Rate Sheet'!B8</f>
        <v>0.129</v>
      </c>
      <c r="C54" s="13"/>
      <c r="D54" s="13"/>
      <c r="G54" s="37"/>
      <c r="H54" s="28">
        <f>B54*H29</f>
        <v>0</v>
      </c>
      <c r="I54" s="28">
        <f>B54*I29</f>
        <v>0</v>
      </c>
      <c r="J54" s="28">
        <f>B54*J29</f>
        <v>0</v>
      </c>
      <c r="K54" s="46">
        <f>SUM(H54:J54)</f>
        <v>0</v>
      </c>
    </row>
    <row r="55" spans="1:16" x14ac:dyDescent="0.25">
      <c r="A55" s="13" t="s">
        <v>70</v>
      </c>
      <c r="B55" s="15">
        <f>'Rate Sheet'!B9</f>
        <v>0.08</v>
      </c>
      <c r="C55" s="13"/>
      <c r="D55" s="13"/>
      <c r="G55" s="37"/>
      <c r="H55" s="28">
        <f>B55*H42</f>
        <v>0</v>
      </c>
      <c r="I55" s="28">
        <f>B55*I42</f>
        <v>0</v>
      </c>
      <c r="J55" s="28">
        <f>B55*J42</f>
        <v>0</v>
      </c>
      <c r="K55" s="46">
        <f>SUM(H55:J55)</f>
        <v>0</v>
      </c>
    </row>
    <row r="56" spans="1:16" ht="16.5" thickBot="1" x14ac:dyDescent="0.3">
      <c r="A56" s="13" t="s">
        <v>71</v>
      </c>
      <c r="B56" s="15">
        <f>'Rate Sheet'!B11</f>
        <v>0.27200000000000002</v>
      </c>
      <c r="C56" s="13"/>
      <c r="D56" s="13"/>
      <c r="G56" s="37"/>
      <c r="H56" s="29">
        <f>B56*H49</f>
        <v>0</v>
      </c>
      <c r="I56" s="29">
        <f>B56*I49</f>
        <v>0</v>
      </c>
      <c r="J56" s="29">
        <f>B56*J49</f>
        <v>0</v>
      </c>
      <c r="K56" s="47">
        <f>SUM(H56:J56)</f>
        <v>0</v>
      </c>
    </row>
    <row r="57" spans="1:16" x14ac:dyDescent="0.25">
      <c r="A57" s="85"/>
      <c r="B57" s="85"/>
      <c r="C57" s="85"/>
      <c r="D57" s="86"/>
      <c r="E57" s="40"/>
      <c r="F57" s="40"/>
      <c r="G57" s="37"/>
      <c r="H57" s="42">
        <f>SUM(H53:H56)</f>
        <v>0</v>
      </c>
      <c r="I57" s="42">
        <f>SUM(I53:I56)</f>
        <v>0</v>
      </c>
      <c r="J57" s="42">
        <f>SUM(J53:J56)</f>
        <v>0</v>
      </c>
      <c r="K57" s="42">
        <f t="shared" ref="K57" si="8">SUM(K53:K56)</f>
        <v>0</v>
      </c>
      <c r="M57" s="25"/>
    </row>
    <row r="58" spans="1:16" x14ac:dyDescent="0.25">
      <c r="G58" s="37"/>
    </row>
    <row r="59" spans="1:16" x14ac:dyDescent="0.25">
      <c r="A59" s="67" t="s">
        <v>72</v>
      </c>
      <c r="B59" s="67"/>
      <c r="C59" s="67"/>
      <c r="D59" s="67"/>
      <c r="E59" s="23"/>
      <c r="F59" s="23"/>
      <c r="G59" s="37"/>
    </row>
    <row r="60" spans="1:16" x14ac:dyDescent="0.25">
      <c r="A60" s="16"/>
      <c r="B60" s="16" t="s">
        <v>73</v>
      </c>
      <c r="C60" s="16" t="s">
        <v>74</v>
      </c>
      <c r="D60" s="16" t="s">
        <v>75</v>
      </c>
      <c r="G60" s="37"/>
    </row>
    <row r="61" spans="1:16" x14ac:dyDescent="0.25">
      <c r="A61" s="13">
        <v>1</v>
      </c>
      <c r="B61" s="13" t="s">
        <v>76</v>
      </c>
      <c r="C61" s="13"/>
      <c r="D61" s="13"/>
      <c r="G61" s="37"/>
      <c r="H61" s="28"/>
      <c r="I61" s="28"/>
      <c r="J61" s="28"/>
      <c r="K61" s="46">
        <f>SUM(H61:J61)</f>
        <v>0</v>
      </c>
    </row>
    <row r="62" spans="1:16" ht="16.5" thickBot="1" x14ac:dyDescent="0.3">
      <c r="A62" s="13">
        <v>2</v>
      </c>
      <c r="B62" s="13" t="s">
        <v>77</v>
      </c>
      <c r="C62" s="13"/>
      <c r="D62" s="13"/>
      <c r="G62" s="37"/>
      <c r="H62" s="29"/>
      <c r="I62" s="29"/>
      <c r="J62" s="29"/>
      <c r="K62" s="47">
        <f>SUM(H62:J62)</f>
        <v>0</v>
      </c>
    </row>
    <row r="63" spans="1:16" x14ac:dyDescent="0.25">
      <c r="A63" s="78"/>
      <c r="B63" s="78"/>
      <c r="C63" s="78"/>
      <c r="D63" s="78"/>
      <c r="E63" s="40"/>
      <c r="F63" s="40"/>
      <c r="G63" s="37"/>
      <c r="H63" s="42">
        <f>SUM(H61:H62)</f>
        <v>0</v>
      </c>
      <c r="I63" s="42">
        <f>SUM(I61:I62)</f>
        <v>0</v>
      </c>
      <c r="J63" s="42">
        <f>SUM(J61:J62)</f>
        <v>0</v>
      </c>
      <c r="K63" s="42">
        <f t="shared" ref="K63" si="9">SUM(K61:K62)</f>
        <v>0</v>
      </c>
    </row>
    <row r="64" spans="1:16" x14ac:dyDescent="0.25">
      <c r="G64" s="37"/>
    </row>
    <row r="65" spans="1:11" x14ac:dyDescent="0.25">
      <c r="A65" s="67" t="s">
        <v>78</v>
      </c>
      <c r="B65" s="67"/>
      <c r="C65" s="67"/>
      <c r="D65" s="67"/>
      <c r="E65" s="23"/>
      <c r="F65" s="23"/>
      <c r="G65" s="37"/>
    </row>
    <row r="66" spans="1:11" x14ac:dyDescent="0.25">
      <c r="B66" t="s">
        <v>79</v>
      </c>
      <c r="G66" s="37"/>
      <c r="H66" s="31"/>
      <c r="I66" s="31"/>
      <c r="J66" s="31"/>
    </row>
    <row r="67" spans="1:11" x14ac:dyDescent="0.25">
      <c r="A67" s="13">
        <v>1</v>
      </c>
      <c r="B67" s="13" t="s">
        <v>80</v>
      </c>
      <c r="C67" s="13"/>
      <c r="D67" s="13"/>
      <c r="G67" s="37"/>
      <c r="H67" s="28"/>
      <c r="I67" s="28"/>
      <c r="J67" s="28"/>
      <c r="K67" s="46">
        <f t="shared" ref="K67:K73" si="10">SUM(H67:J67)</f>
        <v>0</v>
      </c>
    </row>
    <row r="68" spans="1:11" x14ac:dyDescent="0.25">
      <c r="A68" s="13">
        <v>2</v>
      </c>
      <c r="B68" s="13" t="s">
        <v>81</v>
      </c>
      <c r="C68" s="13"/>
      <c r="D68" s="13"/>
      <c r="G68" s="37"/>
      <c r="H68" s="28"/>
      <c r="I68" s="28"/>
      <c r="J68" s="28"/>
      <c r="K68" s="46">
        <f t="shared" si="10"/>
        <v>0</v>
      </c>
    </row>
    <row r="69" spans="1:11" s="8" customFormat="1" x14ac:dyDescent="0.25">
      <c r="A69" s="13">
        <v>3</v>
      </c>
      <c r="B69" s="13" t="s">
        <v>82</v>
      </c>
      <c r="C69" s="13"/>
      <c r="D69" s="13"/>
      <c r="E69" s="25"/>
      <c r="F69" s="25"/>
      <c r="G69" s="37"/>
      <c r="H69" s="28"/>
      <c r="I69" s="28"/>
      <c r="J69" s="28"/>
      <c r="K69" s="46">
        <f t="shared" si="10"/>
        <v>0</v>
      </c>
    </row>
    <row r="70" spans="1:11" x14ac:dyDescent="0.25">
      <c r="A70" s="13">
        <v>4</v>
      </c>
      <c r="B70" s="13" t="s">
        <v>83</v>
      </c>
      <c r="C70" s="13"/>
      <c r="D70" s="13"/>
      <c r="G70" s="37"/>
      <c r="H70" s="28"/>
      <c r="I70" s="28"/>
      <c r="J70" s="28"/>
      <c r="K70" s="46">
        <f t="shared" si="10"/>
        <v>0</v>
      </c>
    </row>
    <row r="71" spans="1:11" x14ac:dyDescent="0.25">
      <c r="A71" s="13">
        <v>5</v>
      </c>
      <c r="B71" s="13" t="s">
        <v>84</v>
      </c>
      <c r="C71" s="13"/>
      <c r="D71" s="13"/>
      <c r="G71" s="37"/>
      <c r="H71" s="28"/>
      <c r="I71" s="28"/>
      <c r="J71" s="28"/>
      <c r="K71" s="46">
        <f t="shared" si="10"/>
        <v>0</v>
      </c>
    </row>
    <row r="72" spans="1:11" x14ac:dyDescent="0.25">
      <c r="A72" s="13">
        <v>6</v>
      </c>
      <c r="B72" s="13" t="s">
        <v>85</v>
      </c>
      <c r="C72" s="13"/>
      <c r="D72" s="13"/>
      <c r="G72" s="37"/>
      <c r="H72" s="28"/>
      <c r="I72" s="28"/>
      <c r="J72" s="28"/>
      <c r="K72" s="46">
        <f t="shared" si="10"/>
        <v>0</v>
      </c>
    </row>
    <row r="73" spans="1:11" ht="16.5" thickBot="1" x14ac:dyDescent="0.3">
      <c r="A73" s="13">
        <v>7</v>
      </c>
      <c r="B73" s="13" t="s">
        <v>86</v>
      </c>
      <c r="C73" s="13"/>
      <c r="D73" s="13"/>
      <c r="G73" s="37"/>
      <c r="H73" s="29"/>
      <c r="I73" s="29"/>
      <c r="J73" s="29"/>
      <c r="K73" s="47">
        <f t="shared" si="10"/>
        <v>0</v>
      </c>
    </row>
    <row r="74" spans="1:11" x14ac:dyDescent="0.25">
      <c r="A74" s="78"/>
      <c r="B74" s="78"/>
      <c r="C74" s="78"/>
      <c r="D74" s="78"/>
      <c r="E74" s="40"/>
      <c r="F74" s="40"/>
      <c r="G74" s="37"/>
      <c r="H74" s="42">
        <f t="shared" ref="H74:K74" si="11">SUM(H67:H73)</f>
        <v>0</v>
      </c>
      <c r="I74" s="42">
        <f t="shared" si="11"/>
        <v>0</v>
      </c>
      <c r="J74" s="42">
        <f t="shared" si="11"/>
        <v>0</v>
      </c>
      <c r="K74" s="42">
        <f t="shared" si="11"/>
        <v>0</v>
      </c>
    </row>
    <row r="75" spans="1:11" x14ac:dyDescent="0.25">
      <c r="G75" s="37"/>
    </row>
    <row r="76" spans="1:11" x14ac:dyDescent="0.25">
      <c r="A76" s="67" t="s">
        <v>87</v>
      </c>
      <c r="B76" s="67"/>
      <c r="C76" s="67"/>
      <c r="D76" s="67"/>
      <c r="E76" s="23"/>
      <c r="F76" s="23"/>
      <c r="G76" s="37"/>
    </row>
    <row r="77" spans="1:11" x14ac:dyDescent="0.25">
      <c r="B77" t="s">
        <v>88</v>
      </c>
      <c r="G77" s="37"/>
    </row>
    <row r="78" spans="1:11" x14ac:dyDescent="0.25">
      <c r="A78" s="13">
        <v>1</v>
      </c>
      <c r="B78" s="87"/>
      <c r="C78" s="87"/>
      <c r="D78" s="87"/>
      <c r="E78" s="23"/>
      <c r="F78" s="23"/>
      <c r="G78" s="37"/>
      <c r="H78" s="28"/>
      <c r="I78" s="28"/>
      <c r="J78" s="28"/>
      <c r="K78" s="46">
        <f>SUM(H78:J78)</f>
        <v>0</v>
      </c>
    </row>
    <row r="79" spans="1:11" ht="16.5" thickBot="1" x14ac:dyDescent="0.3">
      <c r="A79" s="13">
        <v>2</v>
      </c>
      <c r="B79" s="88"/>
      <c r="C79" s="88"/>
      <c r="D79" s="88"/>
      <c r="E79" s="23"/>
      <c r="F79" s="23"/>
      <c r="G79" s="37"/>
      <c r="H79" s="29"/>
      <c r="I79" s="29"/>
      <c r="J79" s="29"/>
      <c r="K79" s="47">
        <f>SUM(H79:J79)</f>
        <v>0</v>
      </c>
    </row>
    <row r="80" spans="1:11" x14ac:dyDescent="0.25">
      <c r="A80" s="78"/>
      <c r="B80" s="78"/>
      <c r="C80" s="78"/>
      <c r="D80" s="78"/>
      <c r="E80" s="40"/>
      <c r="F80" s="40"/>
      <c r="G80" s="37"/>
      <c r="H80" s="43">
        <f>SUM(H78:H79)</f>
        <v>0</v>
      </c>
      <c r="I80" s="43">
        <f>SUM(I78:I79)</f>
        <v>0</v>
      </c>
      <c r="J80" s="43">
        <f>SUM(J78:J79)</f>
        <v>0</v>
      </c>
      <c r="K80" s="43">
        <f>SUM(K79:K79)</f>
        <v>0</v>
      </c>
    </row>
    <row r="81" spans="1:16" x14ac:dyDescent="0.25">
      <c r="G81" s="37"/>
    </row>
    <row r="82" spans="1:16" x14ac:dyDescent="0.25">
      <c r="A82" s="95" t="s">
        <v>89</v>
      </c>
      <c r="B82" s="95"/>
      <c r="C82" s="95"/>
      <c r="D82" s="95"/>
      <c r="E82" s="40"/>
      <c r="F82" s="40"/>
      <c r="G82" s="37"/>
      <c r="H82" s="44">
        <f>H22+H49+H42+H57+H63+H74+H80+H29</f>
        <v>0</v>
      </c>
      <c r="I82" s="44">
        <f t="shared" ref="I82:J82" si="12">I22+I49+I42+I57+I63+I74+I80+I29</f>
        <v>0</v>
      </c>
      <c r="J82" s="44">
        <f t="shared" si="12"/>
        <v>0</v>
      </c>
      <c r="K82" s="44">
        <f>SUM(H82:J82)</f>
        <v>0</v>
      </c>
    </row>
    <row r="83" spans="1:16" x14ac:dyDescent="0.25">
      <c r="G83" s="37"/>
    </row>
    <row r="84" spans="1:16" s="8" customFormat="1" x14ac:dyDescent="0.25">
      <c r="A84" s="57" t="s">
        <v>90</v>
      </c>
      <c r="B84" s="57"/>
      <c r="C84" s="57"/>
      <c r="D84" s="57"/>
      <c r="E84" s="23"/>
      <c r="F84" s="23"/>
      <c r="G84" s="37"/>
      <c r="H84" s="25"/>
      <c r="I84" s="25"/>
      <c r="J84" s="25"/>
      <c r="K84" s="28"/>
    </row>
    <row r="85" spans="1:16" ht="141.75" customHeight="1" x14ac:dyDescent="0.25">
      <c r="A85" s="13">
        <v>1</v>
      </c>
      <c r="B85" s="89" t="str">
        <f>B46</f>
        <v>TBD</v>
      </c>
      <c r="C85" s="90"/>
      <c r="D85" s="91"/>
      <c r="E85" s="22"/>
      <c r="F85" s="22">
        <v>0</v>
      </c>
      <c r="G85" s="37"/>
      <c r="H85" s="28"/>
      <c r="I85" s="28"/>
      <c r="J85" s="28"/>
      <c r="K85" s="46">
        <f>SUM(H85:J85)</f>
        <v>0</v>
      </c>
      <c r="N85" s="79" t="s">
        <v>91</v>
      </c>
      <c r="O85" s="80"/>
      <c r="P85" s="81"/>
    </row>
    <row r="86" spans="1:16" s="8" customFormat="1" x14ac:dyDescent="0.25">
      <c r="A86" s="13">
        <v>2</v>
      </c>
      <c r="B86" s="89" t="str">
        <f>B47</f>
        <v>TBD</v>
      </c>
      <c r="C86" s="90"/>
      <c r="D86" s="91"/>
      <c r="E86" s="22"/>
      <c r="F86" s="22">
        <v>0</v>
      </c>
      <c r="G86" s="37"/>
      <c r="H86" s="28"/>
      <c r="I86" s="28"/>
      <c r="J86" s="28"/>
      <c r="K86" s="46">
        <f>SUM(H86:J86)</f>
        <v>0</v>
      </c>
      <c r="L86"/>
      <c r="M86"/>
      <c r="N86" s="82"/>
      <c r="O86" s="83"/>
      <c r="P86" s="84"/>
    </row>
    <row r="87" spans="1:16" ht="16.5" thickBot="1" x14ac:dyDescent="0.3">
      <c r="A87" s="13">
        <v>3</v>
      </c>
      <c r="B87" s="89" t="str">
        <f>B48</f>
        <v>TBD</v>
      </c>
      <c r="C87" s="90"/>
      <c r="D87" s="91"/>
      <c r="E87" s="22"/>
      <c r="F87" s="22"/>
      <c r="G87" s="37"/>
      <c r="H87" s="29"/>
      <c r="I87" s="29"/>
      <c r="J87" s="29"/>
      <c r="K87" s="47">
        <f>SUM(H87:J87)</f>
        <v>0</v>
      </c>
    </row>
    <row r="88" spans="1:16" x14ac:dyDescent="0.25">
      <c r="A88" s="57"/>
      <c r="B88" s="57"/>
      <c r="C88" s="57"/>
      <c r="D88" s="57"/>
      <c r="E88" s="23"/>
      <c r="F88" s="23"/>
      <c r="G88" s="37"/>
      <c r="H88" s="42">
        <f>SUM(H85:H87)</f>
        <v>0</v>
      </c>
      <c r="I88" s="42">
        <f t="shared" ref="I88:J88" si="13">SUM(I85:I87)</f>
        <v>0</v>
      </c>
      <c r="J88" s="42">
        <f t="shared" si="13"/>
        <v>0</v>
      </c>
      <c r="K88" s="42">
        <f>SUM(K85:K87)</f>
        <v>0</v>
      </c>
    </row>
    <row r="89" spans="1:16" x14ac:dyDescent="0.25">
      <c r="A89" s="11"/>
      <c r="B89" s="11"/>
      <c r="C89" s="11"/>
      <c r="D89" s="11"/>
      <c r="E89" s="23"/>
      <c r="F89" s="23"/>
      <c r="G89" s="37"/>
      <c r="H89" s="51"/>
      <c r="I89" s="51"/>
      <c r="J89" s="51"/>
      <c r="K89" s="51"/>
    </row>
    <row r="90" spans="1:16" x14ac:dyDescent="0.25">
      <c r="A90" s="67" t="s">
        <v>92</v>
      </c>
      <c r="B90" s="67"/>
      <c r="C90" s="67"/>
      <c r="D90" s="67"/>
      <c r="E90" s="23"/>
      <c r="F90" s="23"/>
      <c r="G90" s="37"/>
    </row>
    <row r="91" spans="1:16" x14ac:dyDescent="0.25">
      <c r="B91" t="s">
        <v>88</v>
      </c>
      <c r="G91" s="37"/>
    </row>
    <row r="92" spans="1:16" x14ac:dyDescent="0.25">
      <c r="A92" s="13">
        <v>1</v>
      </c>
      <c r="B92" s="87"/>
      <c r="C92" s="87"/>
      <c r="D92" s="87"/>
      <c r="E92" s="23"/>
      <c r="F92" s="23"/>
      <c r="G92" s="37"/>
      <c r="H92" s="28"/>
      <c r="I92" s="28"/>
      <c r="J92" s="28"/>
      <c r="K92" s="46">
        <f>SUM(H92:J92)</f>
        <v>0</v>
      </c>
    </row>
    <row r="93" spans="1:16" ht="16.5" thickBot="1" x14ac:dyDescent="0.3">
      <c r="A93" s="13">
        <v>2</v>
      </c>
      <c r="B93" s="88"/>
      <c r="C93" s="88"/>
      <c r="D93" s="88"/>
      <c r="E93" s="23"/>
      <c r="F93" s="23"/>
      <c r="G93" s="37"/>
      <c r="H93" s="29"/>
      <c r="I93" s="29"/>
      <c r="J93" s="29"/>
      <c r="K93" s="47">
        <f>SUM(H93:J93)</f>
        <v>0</v>
      </c>
    </row>
    <row r="94" spans="1:16" x14ac:dyDescent="0.25">
      <c r="A94" s="57"/>
      <c r="B94" s="57"/>
      <c r="C94" s="57"/>
      <c r="D94" s="57"/>
      <c r="E94" s="23"/>
      <c r="F94" s="23"/>
      <c r="G94" s="37"/>
      <c r="H94" s="42">
        <f>SUM(H91:H93)</f>
        <v>0</v>
      </c>
      <c r="I94" s="42">
        <f t="shared" ref="I94:J94" si="14">SUM(I91:I93)</f>
        <v>0</v>
      </c>
      <c r="J94" s="42">
        <f t="shared" si="14"/>
        <v>0</v>
      </c>
      <c r="K94" s="42">
        <f>SUM(K91:K93)</f>
        <v>0</v>
      </c>
    </row>
    <row r="95" spans="1:16" x14ac:dyDescent="0.25">
      <c r="A95" s="11"/>
      <c r="B95" s="11"/>
      <c r="C95" s="11"/>
      <c r="D95" s="11"/>
      <c r="E95" s="23"/>
      <c r="F95" s="23"/>
      <c r="G95" s="37"/>
      <c r="H95" s="51"/>
      <c r="I95" s="51"/>
      <c r="J95" s="51"/>
      <c r="K95" s="51"/>
    </row>
    <row r="96" spans="1:16" x14ac:dyDescent="0.25">
      <c r="A96" s="92" t="s">
        <v>93</v>
      </c>
      <c r="B96" s="92"/>
      <c r="C96" s="92"/>
      <c r="D96" s="92"/>
      <c r="E96" s="23"/>
      <c r="F96" s="23"/>
      <c r="G96" s="37"/>
      <c r="H96" s="28"/>
      <c r="I96" s="28"/>
      <c r="J96" s="28"/>
    </row>
    <row r="97" spans="1:11" x14ac:dyDescent="0.25">
      <c r="B97" t="s">
        <v>73</v>
      </c>
      <c r="G97" s="37"/>
    </row>
    <row r="98" spans="1:11" x14ac:dyDescent="0.25">
      <c r="A98" s="13">
        <v>1</v>
      </c>
      <c r="B98" s="13"/>
      <c r="C98" s="13"/>
      <c r="D98" s="13"/>
      <c r="G98" s="37"/>
      <c r="H98" s="28"/>
      <c r="I98" s="28"/>
      <c r="J98" s="28"/>
      <c r="K98" s="46">
        <f>SUM(H98:J98)</f>
        <v>0</v>
      </c>
    </row>
    <row r="99" spans="1:11" x14ac:dyDescent="0.25">
      <c r="A99" s="13">
        <v>2</v>
      </c>
      <c r="B99" s="13"/>
      <c r="C99" s="13"/>
      <c r="D99" s="13"/>
      <c r="G99" s="37"/>
      <c r="H99" s="28"/>
      <c r="I99" s="28"/>
      <c r="J99" s="28"/>
      <c r="K99" s="46">
        <f>SUM(H99:J99)</f>
        <v>0</v>
      </c>
    </row>
    <row r="100" spans="1:11" ht="16.5" thickBot="1" x14ac:dyDescent="0.3">
      <c r="A100" s="13">
        <v>3</v>
      </c>
      <c r="B100" s="13"/>
      <c r="C100" s="13"/>
      <c r="D100" s="13"/>
      <c r="G100" s="37"/>
      <c r="H100" s="29"/>
      <c r="I100" s="29"/>
      <c r="J100" s="29"/>
      <c r="K100" s="47">
        <f>SUM(H100:J100)</f>
        <v>0</v>
      </c>
    </row>
    <row r="101" spans="1:11" x14ac:dyDescent="0.25">
      <c r="A101" s="74"/>
      <c r="B101" s="74"/>
      <c r="C101" s="74"/>
      <c r="D101" s="97"/>
      <c r="E101" s="23"/>
      <c r="F101" s="23"/>
      <c r="G101" s="37"/>
      <c r="H101" s="42">
        <f>SUM(H98:H100)</f>
        <v>0</v>
      </c>
      <c r="I101" s="42">
        <f>SUM(I98:I100)</f>
        <v>0</v>
      </c>
      <c r="J101" s="42">
        <f>SUM(J98:J100)</f>
        <v>0</v>
      </c>
      <c r="K101" s="42">
        <f>SUM(H101:J102)</f>
        <v>0</v>
      </c>
    </row>
    <row r="102" spans="1:11" x14ac:dyDescent="0.25">
      <c r="A102" s="11"/>
      <c r="B102" s="11"/>
      <c r="C102" s="11"/>
      <c r="D102" s="11"/>
      <c r="E102" s="23"/>
      <c r="F102" s="23"/>
      <c r="G102" s="37"/>
      <c r="H102" s="28"/>
      <c r="I102" s="28"/>
      <c r="J102" s="28"/>
    </row>
    <row r="103" spans="1:11" x14ac:dyDescent="0.25">
      <c r="A103" s="92" t="s">
        <v>94</v>
      </c>
      <c r="B103" s="92"/>
      <c r="C103" s="92"/>
      <c r="D103" s="92"/>
      <c r="E103" s="23"/>
      <c r="F103" s="23"/>
      <c r="G103" s="37"/>
    </row>
    <row r="104" spans="1:11" x14ac:dyDescent="0.25">
      <c r="A104" s="11"/>
      <c r="B104" s="10" t="s">
        <v>73</v>
      </c>
      <c r="C104" s="67" t="s">
        <v>95</v>
      </c>
      <c r="D104" s="67"/>
      <c r="E104" s="23"/>
      <c r="F104" s="23"/>
      <c r="G104" s="37"/>
    </row>
    <row r="105" spans="1:11" x14ac:dyDescent="0.25">
      <c r="A105" s="14">
        <v>1</v>
      </c>
      <c r="B105" s="14"/>
      <c r="C105" s="89"/>
      <c r="D105" s="91"/>
      <c r="E105" s="22"/>
      <c r="F105" s="22"/>
      <c r="G105" s="37"/>
      <c r="H105" s="28"/>
      <c r="I105" s="28"/>
      <c r="J105" s="28"/>
      <c r="K105" s="46">
        <f>SUM(H105:J105)</f>
        <v>0</v>
      </c>
    </row>
    <row r="106" spans="1:11" x14ac:dyDescent="0.25">
      <c r="A106" s="14">
        <v>2</v>
      </c>
      <c r="B106" s="14"/>
      <c r="C106" s="93"/>
      <c r="D106" s="94"/>
      <c r="E106" s="23"/>
      <c r="F106" s="23"/>
      <c r="G106" s="37"/>
      <c r="H106" s="28"/>
      <c r="I106" s="28"/>
      <c r="J106" s="28"/>
      <c r="K106" s="46">
        <f>SUM(H106:J106)</f>
        <v>0</v>
      </c>
    </row>
    <row r="107" spans="1:11" ht="16.5" thickBot="1" x14ac:dyDescent="0.3">
      <c r="A107" s="14">
        <v>3</v>
      </c>
      <c r="B107" s="14"/>
      <c r="C107" s="93"/>
      <c r="D107" s="94"/>
      <c r="E107" s="23"/>
      <c r="F107" s="23"/>
      <c r="G107" s="37"/>
      <c r="H107" s="29"/>
      <c r="I107" s="29"/>
      <c r="J107" s="29"/>
      <c r="K107" s="47">
        <f>SUM(H107:J107)</f>
        <v>0</v>
      </c>
    </row>
    <row r="108" spans="1:11" x14ac:dyDescent="0.25">
      <c r="A108" s="11"/>
      <c r="B108" s="11"/>
      <c r="C108" s="11"/>
      <c r="D108" s="11"/>
      <c r="E108" s="23"/>
      <c r="F108" s="23"/>
      <c r="G108" s="37"/>
      <c r="H108" s="45">
        <f>SUM(H105:H107)</f>
        <v>0</v>
      </c>
      <c r="I108" s="45">
        <f>SUM(I105:I107)</f>
        <v>0</v>
      </c>
      <c r="J108" s="45">
        <f>SUM(J105:J107)</f>
        <v>0</v>
      </c>
      <c r="K108" s="46">
        <f>SUM(H108:J108)</f>
        <v>0</v>
      </c>
    </row>
    <row r="109" spans="1:11" x14ac:dyDescent="0.25">
      <c r="A109" s="11"/>
      <c r="B109" s="11"/>
      <c r="C109" s="11"/>
      <c r="D109" s="11"/>
      <c r="E109" s="23"/>
      <c r="F109" s="23"/>
      <c r="G109" s="37"/>
      <c r="H109" s="28"/>
      <c r="I109" s="28"/>
      <c r="J109" s="28"/>
      <c r="K109" s="28"/>
    </row>
    <row r="110" spans="1:11" x14ac:dyDescent="0.25">
      <c r="A110" s="95" t="s">
        <v>96</v>
      </c>
      <c r="B110" s="95"/>
      <c r="C110" s="95"/>
      <c r="D110" s="95"/>
      <c r="E110" s="40"/>
      <c r="F110" s="40"/>
      <c r="G110" s="37"/>
      <c r="H110" s="44">
        <f>H82+H88+H101+H108+H94</f>
        <v>0</v>
      </c>
      <c r="I110" s="44">
        <f>I82+I88+I101+I108+I94</f>
        <v>0</v>
      </c>
      <c r="J110" s="44">
        <f>J82+J88+J101+J108+J94</f>
        <v>0</v>
      </c>
      <c r="K110" s="44">
        <f>SUM(H110:J110)</f>
        <v>0</v>
      </c>
    </row>
    <row r="111" spans="1:11" x14ac:dyDescent="0.25">
      <c r="A111" s="11"/>
      <c r="B111" s="11"/>
      <c r="C111" s="11"/>
      <c r="D111" s="11"/>
      <c r="E111" s="23"/>
      <c r="F111" s="23"/>
      <c r="G111" s="37"/>
      <c r="H111" s="28"/>
      <c r="I111" s="28"/>
      <c r="J111" s="28"/>
    </row>
    <row r="112" spans="1:11" x14ac:dyDescent="0.25">
      <c r="A112" s="88" t="s">
        <v>97</v>
      </c>
      <c r="B112" s="88"/>
      <c r="C112" s="87" t="s">
        <v>107</v>
      </c>
      <c r="D112" s="87"/>
      <c r="E112" s="22"/>
      <c r="F112" s="22"/>
      <c r="G112" s="37"/>
      <c r="H112" s="46">
        <f>H82*0.584</f>
        <v>0</v>
      </c>
      <c r="I112" s="46">
        <f>I82*0.584</f>
        <v>0</v>
      </c>
      <c r="J112" s="46">
        <f>J82*0.6584</f>
        <v>0</v>
      </c>
      <c r="K112" s="46">
        <f>SUM(H112:J112)</f>
        <v>0</v>
      </c>
    </row>
    <row r="113" spans="1:11" ht="16.5" thickBot="1" x14ac:dyDescent="0.3">
      <c r="A113" s="17"/>
      <c r="B113" s="17"/>
      <c r="C113" s="17"/>
      <c r="D113" s="17"/>
      <c r="G113" s="37"/>
      <c r="H113" s="30"/>
      <c r="I113" s="30"/>
      <c r="J113" s="30"/>
      <c r="K113" s="30"/>
    </row>
    <row r="114" spans="1:11" ht="16.5" thickBot="1" x14ac:dyDescent="0.3">
      <c r="A114" s="96" t="s">
        <v>98</v>
      </c>
      <c r="B114" s="96"/>
      <c r="C114" s="96"/>
      <c r="D114" s="96"/>
      <c r="E114" s="40"/>
      <c r="F114" s="40"/>
      <c r="G114" s="37"/>
      <c r="H114" s="41">
        <f>H110+H112</f>
        <v>0</v>
      </c>
      <c r="I114" s="41">
        <f>I110+I112</f>
        <v>0</v>
      </c>
      <c r="J114" s="41">
        <f>J110+J112</f>
        <v>0</v>
      </c>
      <c r="K114" s="41">
        <f>SUM(H114:J114)</f>
        <v>0</v>
      </c>
    </row>
    <row r="115" spans="1:11" s="8" customFormat="1" ht="16.5" thickTop="1" x14ac:dyDescent="0.25">
      <c r="A115" s="57"/>
      <c r="B115" s="57"/>
      <c r="C115" s="57"/>
      <c r="D115" s="57"/>
      <c r="E115" s="57"/>
      <c r="F115" s="57"/>
      <c r="G115" s="57"/>
      <c r="H115" s="57"/>
      <c r="I115" s="57"/>
      <c r="J115" s="57"/>
      <c r="K115" s="28"/>
    </row>
    <row r="116" spans="1:11" x14ac:dyDescent="0.25">
      <c r="A116" s="57"/>
      <c r="B116" s="57"/>
      <c r="C116" s="57"/>
      <c r="D116" s="57"/>
      <c r="E116" s="57"/>
      <c r="F116" s="57"/>
      <c r="G116" s="57"/>
      <c r="H116" s="57"/>
      <c r="I116" s="57"/>
      <c r="J116" s="57"/>
    </row>
  </sheetData>
  <mergeCells count="52">
    <mergeCell ref="C105:D105"/>
    <mergeCell ref="A82:D82"/>
    <mergeCell ref="A84:D84"/>
    <mergeCell ref="B85:D85"/>
    <mergeCell ref="A101:D101"/>
    <mergeCell ref="A103:D103"/>
    <mergeCell ref="C104:D104"/>
    <mergeCell ref="A115:J116"/>
    <mergeCell ref="C106:D106"/>
    <mergeCell ref="C107:D107"/>
    <mergeCell ref="A110:D110"/>
    <mergeCell ref="A112:B112"/>
    <mergeCell ref="C112:D112"/>
    <mergeCell ref="A114:D114"/>
    <mergeCell ref="N85:P86"/>
    <mergeCell ref="B86:D86"/>
    <mergeCell ref="B87:D87"/>
    <mergeCell ref="A88:D88"/>
    <mergeCell ref="A96:D96"/>
    <mergeCell ref="A90:D90"/>
    <mergeCell ref="B92:D92"/>
    <mergeCell ref="B93:D93"/>
    <mergeCell ref="A94:D94"/>
    <mergeCell ref="A80:D80"/>
    <mergeCell ref="N36:P36"/>
    <mergeCell ref="N40:P40"/>
    <mergeCell ref="A51:D51"/>
    <mergeCell ref="A57:D57"/>
    <mergeCell ref="A59:D59"/>
    <mergeCell ref="A63:D63"/>
    <mergeCell ref="A65:D65"/>
    <mergeCell ref="A74:D74"/>
    <mergeCell ref="A76:D76"/>
    <mergeCell ref="B78:D78"/>
    <mergeCell ref="B79:D79"/>
    <mergeCell ref="A44:D44"/>
    <mergeCell ref="N46:P47"/>
    <mergeCell ref="N48:P49"/>
    <mergeCell ref="A49:D49"/>
    <mergeCell ref="A1:K1"/>
    <mergeCell ref="N33:P35"/>
    <mergeCell ref="A31:D31"/>
    <mergeCell ref="H13:H14"/>
    <mergeCell ref="I13:I14"/>
    <mergeCell ref="J13:J14"/>
    <mergeCell ref="A24:D24"/>
    <mergeCell ref="H15:K16"/>
    <mergeCell ref="N26:P27"/>
    <mergeCell ref="N28:P29"/>
    <mergeCell ref="A29:D29"/>
    <mergeCell ref="K13:K14"/>
    <mergeCell ref="A2:K2"/>
  </mergeCells>
  <pageMargins left="0.7" right="0.7" top="0.75" bottom="0.75" header="0.3" footer="0.3"/>
  <pageSetup scale="53"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E06A614C30274CBB97DE51CFACA695" ma:contentTypeVersion="17" ma:contentTypeDescription="Create a new document." ma:contentTypeScope="" ma:versionID="735ea70b8df545f0e5c157260855c44b">
  <xsd:schema xmlns:xsd="http://www.w3.org/2001/XMLSchema" xmlns:xs="http://www.w3.org/2001/XMLSchema" xmlns:p="http://schemas.microsoft.com/office/2006/metadata/properties" xmlns:ns2="9162a969-57fd-45a0-8924-244c9e1c7d73" xmlns:ns3="b8cb421c-9b42-4998-b695-c1a30788080a" targetNamespace="http://schemas.microsoft.com/office/2006/metadata/properties" ma:root="true" ma:fieldsID="6b5a1b487dda82d439cfd1552dc5bc79" ns2:_="" ns3:_="">
    <xsd:import namespace="9162a969-57fd-45a0-8924-244c9e1c7d73"/>
    <xsd:import namespace="b8cb421c-9b42-4998-b695-c1a3078808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62a969-57fd-45a0-8924-244c9e1c7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8b28469-8996-4088-bd89-44d87d6385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cb421c-9b42-4998-b695-c1a30788080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bbfbe10-7846-4c34-a3b7-ba1021fde1e7}" ma:internalName="TaxCatchAll" ma:showField="CatchAllData" ma:web="b8cb421c-9b42-4998-b695-c1a3078808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162a969-57fd-45a0-8924-244c9e1c7d73">
      <Terms xmlns="http://schemas.microsoft.com/office/infopath/2007/PartnerControls"/>
    </lcf76f155ced4ddcb4097134ff3c332f>
    <TaxCatchAll xmlns="b8cb421c-9b42-4998-b695-c1a30788080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7EA063-0D5F-4267-BF27-1C8D4114D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62a969-57fd-45a0-8924-244c9e1c7d73"/>
    <ds:schemaRef ds:uri="b8cb421c-9b42-4998-b695-c1a3078808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49618A-5322-4A66-A539-73CC45F3D6D8}">
  <ds:schemaRefs>
    <ds:schemaRef ds:uri="http://schemas.microsoft.com/office/2006/metadata/properties"/>
    <ds:schemaRef ds:uri="http://schemas.microsoft.com/office/infopath/2007/PartnerControls"/>
    <ds:schemaRef ds:uri="9162a969-57fd-45a0-8924-244c9e1c7d73"/>
    <ds:schemaRef ds:uri="b8cb421c-9b42-4998-b695-c1a30788080a"/>
  </ds:schemaRefs>
</ds:datastoreItem>
</file>

<file path=customXml/itemProps3.xml><?xml version="1.0" encoding="utf-8"?>
<ds:datastoreItem xmlns:ds="http://schemas.openxmlformats.org/officeDocument/2006/customXml" ds:itemID="{F0017E45-D7A6-45C7-B335-FEAEA2A1C148}">
  <ds:schemaRefs>
    <ds:schemaRef ds:uri="http://schemas.microsoft.com/sharepoint/v3/contenttype/forms"/>
  </ds:schemaRefs>
</ds:datastoreItem>
</file>

<file path=docMetadata/LabelInfo.xml><?xml version="1.0" encoding="utf-8"?>
<clbl:labelList xmlns:clbl="http://schemas.microsoft.com/office/2020/mipLabelMetadata">
  <clbl:label id="{7cf48d45-3ddb-4389-a9c1-c115526eb52e}" enabled="0" method="" siteId="{7cf48d45-3ddb-4389-a9c1-c115526eb52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Rate Sheet</vt:lpstr>
      <vt:lpstr>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Wondoloski, Alicia A</dc:creator>
  <cp:keywords/>
  <dc:description/>
  <cp:lastModifiedBy>Sokalczuk, Debra M</cp:lastModifiedBy>
  <cp:revision/>
  <dcterms:created xsi:type="dcterms:W3CDTF">2023-08-30T11:57:42Z</dcterms:created>
  <dcterms:modified xsi:type="dcterms:W3CDTF">2024-07-23T17:08:12Z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0x010100DDE06A614C30274CBB97DE51CFACA695</vt:lpwstr>
  </property>
  <property fmtid="{D5CDD505-2E9C-101B-9397-08002B2CF9AE}" pid="3" name="MediaServiceImageTags">
    <vt:lpwstr/>
  </property>
</Properties>
</file>